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G:\4. Site VMTG\1. PUBLICARI LUNARE PE SITE\martie 2026\"/>
    </mc:Choice>
  </mc:AlternateContent>
  <xr:revisionPtr revIDLastSave="0" documentId="13_ncr:1_{197BD176-56A4-4539-8C31-DB9577DE25BC}" xr6:coauthVersionLast="47" xr6:coauthVersionMax="47" xr10:uidLastSave="{00000000-0000-0000-0000-000000000000}"/>
  <bookViews>
    <workbookView xWindow="-120" yWindow="-120" windowWidth="38640" windowHeight="21120" activeTab="2" xr2:uid="{13418D1C-4FA8-40A0-8713-8F99DD2EF6EF}"/>
  </bookViews>
  <sheets>
    <sheet name="Ianuarie 2026" sheetId="3" r:id="rId1"/>
    <sheet name="Februarie 2026" sheetId="4" r:id="rId2"/>
    <sheet name="Martie 2026" sheetId="5" r:id="rId3"/>
  </sheets>
  <definedNames>
    <definedName name="_xlnm.Print_Area" localSheetId="1">'Februarie 2026'!$A$1:$H$36</definedName>
    <definedName name="_xlnm.Print_Area" localSheetId="0">'Ianuarie 2026'!$A$1:$H$39</definedName>
    <definedName name="_xlnm.Print_Area" localSheetId="2">'Martie 2026'!$A$1:$H$39</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3" i="4" l="1"/>
  <c r="G22" i="4" l="1"/>
  <c r="H22" i="4"/>
  <c r="G23" i="4"/>
  <c r="H23" i="4"/>
  <c r="G24" i="4"/>
  <c r="H24" i="4"/>
  <c r="G25" i="4"/>
  <c r="H25" i="4"/>
  <c r="G26" i="4"/>
  <c r="H26" i="4"/>
  <c r="G27" i="4"/>
  <c r="H27" i="4"/>
  <c r="G28" i="4"/>
  <c r="H28" i="4"/>
  <c r="G29" i="4"/>
  <c r="H29" i="4"/>
  <c r="G30" i="4"/>
  <c r="H30" i="4"/>
  <c r="G31" i="4"/>
  <c r="H31" i="4"/>
  <c r="G32" i="4"/>
  <c r="H32" i="4"/>
  <c r="G33" i="4"/>
  <c r="H33" i="4"/>
  <c r="G34" i="4"/>
  <c r="H34" i="4"/>
  <c r="H21" i="4" l="1"/>
  <c r="G21" i="4"/>
  <c r="H20" i="4"/>
  <c r="G20" i="4"/>
  <c r="H19" i="4"/>
  <c r="G19" i="4"/>
  <c r="H18" i="4"/>
  <c r="G18" i="4"/>
  <c r="H17" i="4"/>
  <c r="G17" i="4"/>
  <c r="H16" i="4"/>
  <c r="G16" i="4"/>
  <c r="H15" i="4"/>
  <c r="G15" i="4"/>
  <c r="H14" i="4"/>
  <c r="G14" i="4"/>
  <c r="H13" i="4"/>
  <c r="G13" i="4"/>
  <c r="H12" i="4"/>
  <c r="G12" i="4"/>
  <c r="H11" i="4"/>
  <c r="G11" i="4"/>
  <c r="H10" i="4"/>
  <c r="G10" i="4"/>
  <c r="H9" i="4"/>
  <c r="G9" i="4"/>
  <c r="H8" i="4"/>
  <c r="G8" i="4"/>
  <c r="H7" i="4"/>
  <c r="G7" i="4"/>
  <c r="H37" i="3" l="1"/>
  <c r="G37" i="3"/>
  <c r="H36" i="3"/>
  <c r="G36" i="3"/>
  <c r="H35" i="3"/>
  <c r="G35" i="3"/>
  <c r="H34" i="3"/>
  <c r="G34" i="3"/>
  <c r="H33" i="3"/>
  <c r="G33" i="3"/>
  <c r="H32" i="3"/>
  <c r="G32" i="3"/>
  <c r="H31" i="3"/>
  <c r="G31" i="3"/>
  <c r="H30" i="3"/>
  <c r="G30" i="3"/>
  <c r="H29" i="3"/>
  <c r="G29" i="3"/>
  <c r="H28" i="3"/>
  <c r="G28" i="3"/>
  <c r="H27" i="3"/>
  <c r="G27" i="3"/>
  <c r="H26" i="3"/>
  <c r="G26" i="3"/>
  <c r="H25" i="3"/>
  <c r="G25" i="3"/>
  <c r="H24" i="3"/>
  <c r="G24" i="3"/>
  <c r="H23" i="3"/>
  <c r="G23" i="3"/>
  <c r="H22" i="3"/>
  <c r="G22" i="3"/>
  <c r="H21" i="3"/>
  <c r="G21" i="3"/>
  <c r="H20" i="3"/>
  <c r="G20" i="3"/>
  <c r="H19" i="3"/>
  <c r="G19" i="3"/>
  <c r="H18" i="3"/>
  <c r="G18" i="3"/>
  <c r="H17" i="3"/>
  <c r="G17" i="3"/>
  <c r="H16" i="3"/>
  <c r="G16" i="3"/>
  <c r="H15" i="3"/>
  <c r="G15" i="3"/>
  <c r="H14" i="3"/>
  <c r="G14" i="3"/>
  <c r="H13" i="3"/>
  <c r="G13" i="3"/>
  <c r="H12" i="3"/>
  <c r="G12" i="3"/>
  <c r="H11" i="3"/>
  <c r="G11" i="3"/>
  <c r="H10" i="3"/>
  <c r="G10" i="3"/>
  <c r="H9" i="3"/>
  <c r="G9" i="3"/>
  <c r="H8" i="3"/>
  <c r="G8" i="3"/>
  <c r="H7" i="3"/>
  <c r="G7" i="3"/>
</calcChain>
</file>

<file path=xl/sharedStrings.xml><?xml version="1.0" encoding="utf-8"?>
<sst xmlns="http://schemas.openxmlformats.org/spreadsheetml/2006/main" count="48" uniqueCount="18">
  <si>
    <t>Ziua gazieră</t>
  </si>
  <si>
    <t>Poziție OST</t>
  </si>
  <si>
    <r>
      <t>Preţul tranzacțiilor realizate de OST pe piețele centralizate sau Prețul de achiziție a serviciul de echilibrare  (MDL/1000 m</t>
    </r>
    <r>
      <rPr>
        <b/>
        <vertAlign val="superscript"/>
        <sz val="12"/>
        <rFont val="Aptos Narrow"/>
        <family val="2"/>
      </rPr>
      <t>3</t>
    </r>
    <r>
      <rPr>
        <b/>
        <sz val="12"/>
        <rFont val="Aptos Narrow"/>
        <family val="2"/>
      </rPr>
      <t>)</t>
    </r>
  </si>
  <si>
    <r>
      <t>Preţul de referință      
(MDL/1000 m</t>
    </r>
    <r>
      <rPr>
        <b/>
        <vertAlign val="superscript"/>
        <sz val="12"/>
        <rFont val="Aptos Narrow"/>
        <family val="2"/>
      </rPr>
      <t>3</t>
    </r>
    <r>
      <rPr>
        <b/>
        <sz val="12"/>
        <rFont val="Aptos Narrow"/>
        <family val="2"/>
      </rPr>
      <t xml:space="preserve">) </t>
    </r>
  </si>
  <si>
    <t>Preţul mediu ponderat aferente produsului „Zi următoare” tranzacționate în cadrul pieței produselor standardizate pe termen scurt administrată de către Bursa Română de Mărfuri și ajustate cu costurile de transport, cheltuieli de vămuire, alte cheltuieli neprevăzute</t>
  </si>
  <si>
    <t>Dezechilibru zilnic PRE</t>
  </si>
  <si>
    <r>
      <t>Preț marginal de vânzare (MDL/1000 m</t>
    </r>
    <r>
      <rPr>
        <b/>
        <vertAlign val="superscript"/>
        <sz val="12"/>
        <rFont val="Aptos Narrow"/>
        <family val="2"/>
      </rPr>
      <t>3</t>
    </r>
    <r>
      <rPr>
        <b/>
        <sz val="12"/>
        <rFont val="Aptos Narrow"/>
        <family val="2"/>
      </rPr>
      <t>)</t>
    </r>
  </si>
  <si>
    <r>
      <t>Preț marginal de cumpărare (MDL/1000 m</t>
    </r>
    <r>
      <rPr>
        <b/>
        <vertAlign val="superscript"/>
        <sz val="12"/>
        <rFont val="Aptos Narrow"/>
        <family val="2"/>
      </rPr>
      <t>3</t>
    </r>
    <r>
      <rPr>
        <b/>
        <sz val="12"/>
        <rFont val="Aptos Narrow"/>
        <family val="2"/>
      </rPr>
      <t>)</t>
    </r>
  </si>
  <si>
    <t>Cel mai mic preț de vânzare al OST</t>
  </si>
  <si>
    <t>Cel mai mare preț de cumpărare al OST</t>
  </si>
  <si>
    <t xml:space="preserve">titlu EXCEDENT </t>
  </si>
  <si>
    <t>titlu DEFICIT</t>
  </si>
  <si>
    <r>
      <t>Preţul mediu ponderat lunar (PMP-lunar)  (MDL/1000 m</t>
    </r>
    <r>
      <rPr>
        <b/>
        <vertAlign val="superscript"/>
        <sz val="14"/>
        <rFont val="Aptos Narrow"/>
        <family val="2"/>
      </rPr>
      <t>3</t>
    </r>
    <r>
      <rPr>
        <b/>
        <sz val="14"/>
        <rFont val="Aptos Narrow"/>
        <family val="2"/>
      </rPr>
      <t>)</t>
    </r>
  </si>
  <si>
    <t xml:space="preserve">Calculat ca medie ponderată a prețurilor medii determinate zilnic,  ponderate cu cantitățile tranzacționate. </t>
  </si>
  <si>
    <t xml:space="preserve">Prețul aplicabil conform Raport privind punerea în aplicare a măsurilor provizorii de echilibrare, aprobat prin Hotărârea ANRE nr. 736 din 9 decembrie 2025
</t>
  </si>
  <si>
    <r>
      <t>luna Martie</t>
    </r>
    <r>
      <rPr>
        <b/>
        <sz val="16"/>
        <color rgb="FF0070C0"/>
        <rFont val="Aptos Narrow"/>
        <family val="2"/>
      </rPr>
      <t xml:space="preserve"> 2026</t>
    </r>
  </si>
  <si>
    <r>
      <t>luna Februarie</t>
    </r>
    <r>
      <rPr>
        <b/>
        <sz val="16"/>
        <color rgb="FF0070C0"/>
        <rFont val="Aptos Narrow"/>
        <family val="2"/>
      </rPr>
      <t xml:space="preserve"> 2026</t>
    </r>
  </si>
  <si>
    <r>
      <t>luna anuarie</t>
    </r>
    <r>
      <rPr>
        <b/>
        <sz val="16"/>
        <color rgb="FF0070C0"/>
        <rFont val="Aptos Narrow"/>
        <family val="2"/>
      </rPr>
      <t xml:space="preserve">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</si>
</sst>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238"/>
      <scheme val="minor"/>
    </font>
    <font>
      <sz val="10"/>
      <name val="Arial"/>
      <family val="2"/>
      <charset val="204"/>
    </font>
    <font>
      <b/>
      <sz val="16"/>
      <name val="Aptos Narrow"/>
      <family val="2"/>
    </font>
    <font>
      <sz val="10"/>
      <name val="Aptos Narrow"/>
      <family val="2"/>
    </font>
    <font>
      <b/>
      <sz val="16"/>
      <color rgb="FF0070C0"/>
      <name val="Aptos Narrow"/>
      <family val="2"/>
    </font>
    <font>
      <b/>
      <sz val="12"/>
      <name val="Aptos Narrow"/>
      <family val="2"/>
    </font>
    <font>
      <b/>
      <vertAlign val="superscript"/>
      <sz val="12"/>
      <name val="Aptos Narrow"/>
      <family val="2"/>
    </font>
    <font>
      <b/>
      <sz val="12"/>
      <color rgb="FF000000"/>
      <name val="Aptos Narrow"/>
      <family val="2"/>
    </font>
    <font>
      <sz val="12"/>
      <name val="Aptos Narrow"/>
      <family val="2"/>
    </font>
    <font>
      <b/>
      <sz val="12"/>
      <color theme="1"/>
      <name val="Aptos Narrow"/>
      <family val="2"/>
    </font>
    <font>
      <sz val="12"/>
      <color theme="1"/>
      <name val="Aptos Narrow"/>
      <family val="2"/>
    </font>
    <font>
      <b/>
      <sz val="14"/>
      <name val="Aptos Narrow"/>
      <family val="2"/>
    </font>
    <font>
      <b/>
      <vertAlign val="superscript"/>
      <sz val="14"/>
      <name val="Aptos Narrow"/>
      <family val="2"/>
    </font>
    <font>
      <b/>
      <sz val="10"/>
      <name val="Aptos Narrow"/>
      <family val="2"/>
    </font>
    <font>
      <sz val="18"/>
      <name val="Times New Roman"/>
      <family val="1"/>
    </font>
    <font>
      <sz val="12"/>
      <color rgb="FFFF0000"/>
      <name val="Aptos Narrow"/>
      <family val="2"/>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s>
  <borders count="40">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s>
  <cellStyleXfs count="2">
    <xf numFmtId="0" fontId="0" fillId="0" borderId="0"/>
    <xf numFmtId="0" fontId="1" fillId="0" borderId="0"/>
  </cellStyleXfs>
  <cellXfs count="83">
    <xf numFmtId="0" fontId="0" fillId="0" borderId="0" xfId="0"/>
    <xf numFmtId="0" fontId="3" fillId="0" borderId="0" xfId="1" applyFont="1" applyAlignment="1">
      <alignment vertical="top"/>
    </xf>
    <xf numFmtId="0" fontId="5" fillId="2" borderId="14" xfId="1" applyFont="1" applyFill="1" applyBorder="1" applyAlignment="1">
      <alignment horizontal="center" vertical="center" wrapText="1"/>
    </xf>
    <xf numFmtId="0" fontId="7" fillId="3" borderId="15" xfId="1" applyFont="1" applyFill="1" applyBorder="1" applyAlignment="1">
      <alignment horizontal="center" vertical="center"/>
    </xf>
    <xf numFmtId="0" fontId="7" fillId="4" borderId="15" xfId="1" applyFont="1" applyFill="1" applyBorder="1" applyAlignment="1">
      <alignment horizontal="center" vertical="center"/>
    </xf>
    <xf numFmtId="4" fontId="8" fillId="0" borderId="16" xfId="1" applyNumberFormat="1" applyFont="1" applyBorder="1" applyAlignment="1">
      <alignment horizontal="center" vertical="center"/>
    </xf>
    <xf numFmtId="0" fontId="8" fillId="0" borderId="0" xfId="1" applyFont="1" applyAlignment="1">
      <alignment vertical="top"/>
    </xf>
    <xf numFmtId="4" fontId="8" fillId="0" borderId="19" xfId="1" applyNumberFormat="1" applyFont="1" applyBorder="1" applyAlignment="1">
      <alignment horizontal="center" vertical="center"/>
    </xf>
    <xf numFmtId="4" fontId="8" fillId="0" borderId="20" xfId="1" applyNumberFormat="1" applyFont="1" applyBorder="1" applyAlignment="1">
      <alignment horizontal="center" vertical="center"/>
    </xf>
    <xf numFmtId="4" fontId="8" fillId="0" borderId="17" xfId="1" applyNumberFormat="1" applyFont="1" applyBorder="1" applyAlignment="1">
      <alignment horizontal="center" vertical="center"/>
    </xf>
    <xf numFmtId="4" fontId="8" fillId="0" borderId="21" xfId="1" applyNumberFormat="1" applyFont="1" applyBorder="1" applyAlignment="1">
      <alignment horizontal="center" vertical="center"/>
    </xf>
    <xf numFmtId="2" fontId="8" fillId="0" borderId="17" xfId="1" applyNumberFormat="1" applyFont="1" applyBorder="1" applyAlignment="1">
      <alignment horizontal="center" vertical="center"/>
    </xf>
    <xf numFmtId="0" fontId="3" fillId="0" borderId="15" xfId="1" applyFont="1" applyBorder="1" applyAlignment="1">
      <alignment vertical="top"/>
    </xf>
    <xf numFmtId="0" fontId="13" fillId="0" borderId="0" xfId="1" applyFont="1" applyAlignment="1">
      <alignment vertical="top"/>
    </xf>
    <xf numFmtId="0" fontId="9" fillId="2" borderId="25" xfId="1" applyFont="1" applyFill="1" applyBorder="1" applyAlignment="1">
      <alignment vertical="center" wrapText="1"/>
    </xf>
    <xf numFmtId="0" fontId="10" fillId="2" borderId="25" xfId="1" applyFont="1" applyFill="1" applyBorder="1" applyAlignment="1">
      <alignment vertical="center" wrapText="1"/>
    </xf>
    <xf numFmtId="4" fontId="8" fillId="0" borderId="11" xfId="1" applyNumberFormat="1" applyFont="1" applyBorder="1" applyAlignment="1">
      <alignment horizontal="center" vertical="center"/>
    </xf>
    <xf numFmtId="14" fontId="8" fillId="0" borderId="18" xfId="1" applyNumberFormat="1" applyFont="1" applyBorder="1" applyAlignment="1">
      <alignment horizontal="center" vertical="center"/>
    </xf>
    <xf numFmtId="4" fontId="8" fillId="0" borderId="26" xfId="1" applyNumberFormat="1" applyFont="1" applyBorder="1" applyAlignment="1">
      <alignment horizontal="center" vertical="center"/>
    </xf>
    <xf numFmtId="2" fontId="8" fillId="0" borderId="26" xfId="1" applyNumberFormat="1" applyFont="1" applyBorder="1" applyAlignment="1">
      <alignment horizontal="center" vertical="center"/>
    </xf>
    <xf numFmtId="4" fontId="8" fillId="0" borderId="2" xfId="1" applyNumberFormat="1" applyFont="1" applyBorder="1" applyAlignment="1">
      <alignment horizontal="center" vertical="center"/>
    </xf>
    <xf numFmtId="4" fontId="8" fillId="0" borderId="27" xfId="1" applyNumberFormat="1" applyFont="1" applyBorder="1" applyAlignment="1">
      <alignment horizontal="center" vertical="center"/>
    </xf>
    <xf numFmtId="4" fontId="8" fillId="0" borderId="28" xfId="1" applyNumberFormat="1" applyFont="1" applyBorder="1" applyAlignment="1">
      <alignment horizontal="center" vertical="center"/>
    </xf>
    <xf numFmtId="0" fontId="9" fillId="2" borderId="29" xfId="1" applyFont="1" applyFill="1" applyBorder="1" applyAlignment="1">
      <alignment vertical="center" wrapText="1"/>
    </xf>
    <xf numFmtId="4" fontId="8" fillId="0" borderId="30" xfId="1" applyNumberFormat="1" applyFont="1" applyBorder="1" applyAlignment="1">
      <alignment horizontal="center" vertical="center"/>
    </xf>
    <xf numFmtId="4" fontId="8" fillId="0" borderId="1" xfId="1" applyNumberFormat="1" applyFont="1" applyBorder="1" applyAlignment="1">
      <alignment horizontal="center" vertical="center"/>
    </xf>
    <xf numFmtId="4" fontId="8" fillId="0" borderId="18" xfId="1" applyNumberFormat="1" applyFont="1" applyBorder="1" applyAlignment="1">
      <alignment horizontal="center" vertical="center"/>
    </xf>
    <xf numFmtId="4" fontId="8" fillId="0" borderId="14" xfId="1" applyNumberFormat="1" applyFont="1" applyBorder="1" applyAlignment="1">
      <alignment horizontal="center" vertical="center"/>
    </xf>
    <xf numFmtId="14" fontId="8" fillId="0" borderId="31" xfId="1" applyNumberFormat="1" applyFont="1" applyBorder="1" applyAlignment="1">
      <alignment horizontal="center" vertical="center"/>
    </xf>
    <xf numFmtId="0" fontId="14" fillId="0" borderId="0" xfId="0" applyFont="1" applyAlignment="1">
      <alignment vertical="center" wrapText="1"/>
    </xf>
    <xf numFmtId="0" fontId="14" fillId="0" borderId="0" xfId="0" applyFont="1" applyAlignment="1">
      <alignment vertical="center"/>
    </xf>
    <xf numFmtId="4" fontId="15" fillId="0" borderId="18" xfId="1" applyNumberFormat="1" applyFont="1" applyBorder="1" applyAlignment="1">
      <alignment horizontal="center" vertical="center"/>
    </xf>
    <xf numFmtId="4" fontId="8" fillId="0" borderId="32" xfId="1" applyNumberFormat="1" applyFont="1" applyBorder="1" applyAlignment="1">
      <alignment horizontal="center" vertical="center"/>
    </xf>
    <xf numFmtId="4" fontId="8" fillId="0" borderId="33" xfId="1" applyNumberFormat="1" applyFont="1" applyBorder="1" applyAlignment="1">
      <alignment horizontal="center" vertical="center"/>
    </xf>
    <xf numFmtId="0" fontId="5" fillId="2" borderId="34" xfId="1" applyFont="1" applyFill="1" applyBorder="1" applyAlignment="1">
      <alignment horizontal="center" vertical="center" wrapText="1"/>
    </xf>
    <xf numFmtId="0" fontId="5" fillId="2" borderId="35" xfId="1" applyFont="1" applyFill="1" applyBorder="1" applyAlignment="1">
      <alignment horizontal="center" vertical="center" wrapText="1"/>
    </xf>
    <xf numFmtId="4" fontId="8" fillId="0" borderId="36" xfId="1" applyNumberFormat="1" applyFont="1" applyBorder="1" applyAlignment="1">
      <alignment horizontal="center" vertical="center"/>
    </xf>
    <xf numFmtId="4" fontId="8" fillId="0" borderId="37" xfId="1" applyNumberFormat="1" applyFont="1" applyBorder="1" applyAlignment="1">
      <alignment horizontal="center" vertical="center"/>
    </xf>
    <xf numFmtId="2" fontId="8" fillId="0" borderId="18" xfId="1" applyNumberFormat="1" applyFont="1" applyBorder="1" applyAlignment="1">
      <alignment horizontal="center" vertical="center"/>
    </xf>
    <xf numFmtId="4" fontId="8" fillId="0" borderId="38" xfId="1" applyNumberFormat="1" applyFont="1" applyBorder="1" applyAlignment="1">
      <alignment horizontal="center" vertical="center"/>
    </xf>
    <xf numFmtId="0" fontId="11" fillId="0" borderId="11" xfId="1" applyFont="1" applyBorder="1" applyAlignment="1">
      <alignment horizontal="left" vertical="top"/>
    </xf>
    <xf numFmtId="0" fontId="11" fillId="0" borderId="23" xfId="1" applyFont="1" applyBorder="1" applyAlignment="1">
      <alignment horizontal="left" vertical="top"/>
    </xf>
    <xf numFmtId="0" fontId="11" fillId="0" borderId="24" xfId="1" applyFont="1" applyBorder="1" applyAlignment="1">
      <alignment horizontal="left" vertical="top"/>
    </xf>
    <xf numFmtId="0" fontId="11" fillId="0" borderId="22" xfId="1" applyFont="1" applyBorder="1" applyAlignment="1">
      <alignment horizontal="center" vertical="top" wrapText="1"/>
    </xf>
    <xf numFmtId="0" fontId="11" fillId="0" borderId="23" xfId="1" applyFont="1" applyBorder="1" applyAlignment="1">
      <alignment horizontal="center" vertical="top" wrapText="1"/>
    </xf>
    <xf numFmtId="0" fontId="11" fillId="0" borderId="24" xfId="1" applyFont="1" applyBorder="1" applyAlignment="1">
      <alignment horizontal="center" vertical="top" wrapText="1"/>
    </xf>
    <xf numFmtId="0" fontId="2" fillId="0" borderId="0" xfId="1" applyFont="1" applyAlignment="1">
      <alignment horizontal="center" vertical="top" wrapText="1"/>
    </xf>
    <xf numFmtId="0" fontId="2" fillId="0" borderId="0" xfId="1" applyFont="1" applyAlignment="1">
      <alignment horizontal="center" vertical="top"/>
    </xf>
    <xf numFmtId="0" fontId="2" fillId="0" borderId="0" xfId="1" applyFont="1" applyAlignment="1">
      <alignment horizontal="center" wrapText="1"/>
    </xf>
    <xf numFmtId="0" fontId="2" fillId="0" borderId="0" xfId="1" applyFont="1" applyAlignment="1">
      <alignment horizontal="center"/>
    </xf>
    <xf numFmtId="0" fontId="5" fillId="2" borderId="1" xfId="1" applyFont="1" applyFill="1" applyBorder="1" applyAlignment="1">
      <alignment horizontal="center" vertical="center" wrapText="1"/>
    </xf>
    <xf numFmtId="0" fontId="5" fillId="2" borderId="6" xfId="1" applyFont="1" applyFill="1" applyBorder="1" applyAlignment="1">
      <alignment horizontal="center" vertical="center" wrapText="1"/>
    </xf>
    <xf numFmtId="0" fontId="5" fillId="2" borderId="2" xfId="1" applyFont="1" applyFill="1" applyBorder="1" applyAlignment="1">
      <alignment horizontal="center" vertical="center"/>
    </xf>
    <xf numFmtId="0" fontId="5" fillId="2" borderId="7" xfId="1" applyFont="1" applyFill="1" applyBorder="1" applyAlignment="1">
      <alignment horizontal="center" vertical="center"/>
    </xf>
    <xf numFmtId="0" fontId="5" fillId="2" borderId="11" xfId="1" applyFont="1" applyFill="1" applyBorder="1" applyAlignment="1">
      <alignment horizontal="center" vertical="center"/>
    </xf>
    <xf numFmtId="0" fontId="5" fillId="2" borderId="2" xfId="1" applyFont="1" applyFill="1" applyBorder="1" applyAlignment="1">
      <alignment horizontal="center" vertical="center" wrapText="1"/>
    </xf>
    <xf numFmtId="0" fontId="5" fillId="2" borderId="3" xfId="1" applyFont="1" applyFill="1" applyBorder="1" applyAlignment="1">
      <alignment horizontal="center" vertical="center" wrapText="1"/>
    </xf>
    <xf numFmtId="0" fontId="5" fillId="2" borderId="7" xfId="1" applyFont="1" applyFill="1" applyBorder="1" applyAlignment="1">
      <alignment horizontal="center" vertical="center" wrapText="1"/>
    </xf>
    <xf numFmtId="0" fontId="5" fillId="2" borderId="8" xfId="1" applyFont="1" applyFill="1" applyBorder="1" applyAlignment="1">
      <alignment horizontal="center" vertical="center" wrapText="1"/>
    </xf>
    <xf numFmtId="0" fontId="5" fillId="2" borderId="12" xfId="1" applyFont="1" applyFill="1" applyBorder="1" applyAlignment="1">
      <alignment horizontal="center" vertical="center" wrapText="1"/>
    </xf>
    <xf numFmtId="0" fontId="5" fillId="2" borderId="14" xfId="1" applyFont="1" applyFill="1" applyBorder="1" applyAlignment="1">
      <alignment horizontal="center" vertical="center" wrapText="1"/>
    </xf>
    <xf numFmtId="0" fontId="5" fillId="2" borderId="4" xfId="1" applyFont="1" applyFill="1" applyBorder="1" applyAlignment="1">
      <alignment horizontal="center" vertical="center"/>
    </xf>
    <xf numFmtId="0" fontId="5" fillId="2" borderId="5" xfId="1" applyFont="1" applyFill="1" applyBorder="1" applyAlignment="1">
      <alignment horizontal="center" vertical="center"/>
    </xf>
    <xf numFmtId="0" fontId="5" fillId="2" borderId="9" xfId="1" applyFont="1" applyFill="1" applyBorder="1" applyAlignment="1">
      <alignment horizontal="center" vertical="center" wrapText="1"/>
    </xf>
    <xf numFmtId="0" fontId="5" fillId="2" borderId="13" xfId="1" applyFont="1" applyFill="1" applyBorder="1" applyAlignment="1">
      <alignment horizontal="center" vertical="center" wrapText="1"/>
    </xf>
    <xf numFmtId="0" fontId="5" fillId="2" borderId="10" xfId="1" applyFont="1" applyFill="1" applyBorder="1" applyAlignment="1">
      <alignment horizontal="center" vertical="center" wrapText="1"/>
    </xf>
    <xf numFmtId="0" fontId="5" fillId="2" borderId="11" xfId="1" applyFont="1" applyFill="1" applyBorder="1" applyAlignment="1">
      <alignment horizontal="center" vertical="center" wrapText="1"/>
    </xf>
    <xf numFmtId="0" fontId="11" fillId="0" borderId="11" xfId="1" applyFont="1" applyBorder="1" applyAlignment="1">
      <alignment horizontal="center" vertical="center"/>
    </xf>
    <xf numFmtId="0" fontId="11" fillId="0" borderId="23" xfId="1" applyFont="1" applyBorder="1" applyAlignment="1">
      <alignment horizontal="center" vertical="center"/>
    </xf>
    <xf numFmtId="0" fontId="11" fillId="0" borderId="24" xfId="1" applyFont="1" applyBorder="1" applyAlignment="1">
      <alignment horizontal="center" vertical="center"/>
    </xf>
    <xf numFmtId="4" fontId="8" fillId="0" borderId="1" xfId="1" applyNumberFormat="1" applyFont="1" applyBorder="1" applyAlignment="1">
      <alignment horizontal="center" vertical="center"/>
    </xf>
    <xf numFmtId="4" fontId="8" fillId="0" borderId="18" xfId="1" applyNumberFormat="1" applyFont="1" applyBorder="1" applyAlignment="1">
      <alignment horizontal="center" vertical="center"/>
    </xf>
    <xf numFmtId="14" fontId="8" fillId="0" borderId="31" xfId="1" applyNumberFormat="1" applyFont="1" applyBorder="1" applyAlignment="1">
      <alignment horizontal="center" vertical="center"/>
    </xf>
    <xf numFmtId="14" fontId="8" fillId="0" borderId="1" xfId="1" applyNumberFormat="1" applyFont="1" applyBorder="1" applyAlignment="1">
      <alignment horizontal="center" vertical="center"/>
    </xf>
    <xf numFmtId="0" fontId="10" fillId="2" borderId="18" xfId="1" applyFont="1" applyFill="1" applyBorder="1" applyAlignment="1">
      <alignment vertical="center" wrapText="1"/>
    </xf>
    <xf numFmtId="0" fontId="10" fillId="2" borderId="38" xfId="1" applyFont="1" applyFill="1" applyBorder="1" applyAlignment="1">
      <alignment vertical="center" wrapText="1"/>
    </xf>
    <xf numFmtId="4" fontId="8" fillId="0" borderId="31" xfId="1" applyNumberFormat="1" applyFont="1" applyBorder="1" applyAlignment="1">
      <alignment horizontal="center" vertical="center"/>
    </xf>
    <xf numFmtId="4" fontId="8" fillId="0" borderId="38" xfId="1" applyNumberFormat="1" applyFont="1" applyBorder="1" applyAlignment="1">
      <alignment horizontal="center" vertical="center"/>
    </xf>
    <xf numFmtId="2" fontId="8" fillId="0" borderId="18" xfId="1" applyNumberFormat="1" applyFont="1" applyBorder="1" applyAlignment="1">
      <alignment horizontal="center" vertical="center"/>
    </xf>
    <xf numFmtId="0" fontId="9" fillId="2" borderId="31" xfId="1" applyFont="1" applyFill="1" applyBorder="1" applyAlignment="1">
      <alignment vertical="center" wrapText="1"/>
    </xf>
    <xf numFmtId="0" fontId="9" fillId="2" borderId="18" xfId="1" applyFont="1" applyFill="1" applyBorder="1" applyAlignment="1">
      <alignment vertical="center" wrapText="1"/>
    </xf>
    <xf numFmtId="0" fontId="10" fillId="2" borderId="39" xfId="1" applyFont="1" applyFill="1" applyBorder="1" applyAlignment="1">
      <alignment vertical="center" wrapText="1"/>
    </xf>
    <xf numFmtId="14" fontId="8" fillId="0" borderId="15" xfId="1" applyNumberFormat="1" applyFont="1" applyBorder="1" applyAlignment="1">
      <alignment horizontal="center" vertical="center"/>
    </xf>
  </cellXfs>
  <cellStyles count="2">
    <cellStyle name="Normal" xfId="0" builtinId="0"/>
    <cellStyle name="Normal 7" xfId="1" xr:uid="{DDA3F79B-D62B-4508-8879-709F49636E9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36597-343A-4310-B043-D7DC67F742B7}">
  <sheetPr>
    <pageSetUpPr fitToPage="1"/>
  </sheetPr>
  <dimension ref="A1:Q48"/>
  <sheetViews>
    <sheetView zoomScaleNormal="100" zoomScaleSheetLayoutView="100" workbookViewId="0">
      <pane ySplit="6" topLeftCell="A7" activePane="bottomLeft" state="frozen"/>
      <selection pane="bottomLeft" activeCell="A2" sqref="A2:H2"/>
    </sheetView>
  </sheetViews>
  <sheetFormatPr defaultColWidth="9.42578125" defaultRowHeight="13.5" x14ac:dyDescent="0.25"/>
  <cols>
    <col min="1" max="1" width="14" style="1" customWidth="1"/>
    <col min="2" max="2" width="23.7109375" style="1" customWidth="1"/>
    <col min="3" max="3" width="24.42578125" style="13" customWidth="1"/>
    <col min="4" max="4" width="24.42578125" style="1" customWidth="1"/>
    <col min="5" max="5" width="23.7109375" style="1" customWidth="1"/>
    <col min="6" max="6" width="40" style="1" customWidth="1"/>
    <col min="7" max="8" width="28.28515625" style="1" customWidth="1"/>
    <col min="9" max="16384" width="9.42578125" style="1"/>
  </cols>
  <sheetData>
    <row r="1" spans="1:10" ht="25.9" customHeight="1" x14ac:dyDescent="0.25">
      <c r="A1" s="46" t="s">
        <v>14</v>
      </c>
      <c r="B1" s="47"/>
      <c r="C1" s="47"/>
      <c r="D1" s="47"/>
      <c r="E1" s="47"/>
      <c r="F1" s="47"/>
      <c r="G1" s="47"/>
      <c r="H1" s="47"/>
    </row>
    <row r="2" spans="1:10" ht="21.75" thickBot="1" x14ac:dyDescent="0.4">
      <c r="A2" s="48" t="s">
        <v>17</v>
      </c>
      <c r="B2" s="49"/>
      <c r="C2" s="49"/>
      <c r="D2" s="49"/>
      <c r="E2" s="49"/>
      <c r="F2" s="49"/>
      <c r="G2" s="49"/>
      <c r="H2" s="49"/>
    </row>
    <row r="3" spans="1:10" ht="24" customHeight="1" x14ac:dyDescent="0.25">
      <c r="A3" s="50" t="s">
        <v>0</v>
      </c>
      <c r="B3" s="52" t="s">
        <v>1</v>
      </c>
      <c r="C3" s="55" t="s">
        <v>2</v>
      </c>
      <c r="D3" s="56"/>
      <c r="E3" s="50" t="s">
        <v>3</v>
      </c>
      <c r="F3" s="50" t="s">
        <v>4</v>
      </c>
      <c r="G3" s="61" t="s">
        <v>5</v>
      </c>
      <c r="H3" s="62"/>
    </row>
    <row r="4" spans="1:10" ht="15" customHeight="1" x14ac:dyDescent="0.25">
      <c r="A4" s="51"/>
      <c r="B4" s="53"/>
      <c r="C4" s="57"/>
      <c r="D4" s="58"/>
      <c r="E4" s="51"/>
      <c r="F4" s="51"/>
      <c r="G4" s="63" t="s">
        <v>6</v>
      </c>
      <c r="H4" s="65" t="s">
        <v>7</v>
      </c>
    </row>
    <row r="5" spans="1:10" ht="26.25" customHeight="1" thickBot="1" x14ac:dyDescent="0.3">
      <c r="A5" s="51"/>
      <c r="B5" s="53"/>
      <c r="C5" s="66"/>
      <c r="D5" s="59"/>
      <c r="E5" s="51"/>
      <c r="F5" s="51"/>
      <c r="G5" s="64"/>
      <c r="H5" s="59"/>
    </row>
    <row r="6" spans="1:10" ht="56.45" customHeight="1" thickBot="1" x14ac:dyDescent="0.3">
      <c r="A6" s="51"/>
      <c r="B6" s="54"/>
      <c r="C6" s="2" t="s">
        <v>8</v>
      </c>
      <c r="D6" s="2" t="s">
        <v>9</v>
      </c>
      <c r="E6" s="60"/>
      <c r="F6" s="60"/>
      <c r="G6" s="3" t="s">
        <v>10</v>
      </c>
      <c r="H6" s="4" t="s">
        <v>11</v>
      </c>
    </row>
    <row r="7" spans="1:10" s="6" customFormat="1" ht="15.75" x14ac:dyDescent="0.25">
      <c r="A7" s="28">
        <v>46023</v>
      </c>
      <c r="B7" s="23"/>
      <c r="C7" s="5"/>
      <c r="D7" s="24">
        <v>8458.19</v>
      </c>
      <c r="E7" s="25">
        <v>8330.4699999999993</v>
      </c>
      <c r="F7" s="20"/>
      <c r="G7" s="21">
        <f>IF(AND(C7=0, E7=0), F7*0.9, MIN(C7, E7*0.9))</f>
        <v>7497.4229999999998</v>
      </c>
      <c r="H7" s="22">
        <f>IF(AND(D7=0, E7=0), F7*1.1, MAX(D7, E7*1.1))</f>
        <v>9163.5169999999998</v>
      </c>
      <c r="I7" s="1"/>
      <c r="J7" s="1"/>
    </row>
    <row r="8" spans="1:10" s="6" customFormat="1" ht="15.75" x14ac:dyDescent="0.25">
      <c r="A8" s="17">
        <v>46024</v>
      </c>
      <c r="B8" s="14"/>
      <c r="C8" s="7"/>
      <c r="D8" s="18">
        <v>8377.64</v>
      </c>
      <c r="E8" s="26">
        <v>8320.91</v>
      </c>
      <c r="F8" s="7"/>
      <c r="G8" s="10">
        <f t="shared" ref="G8:G36" si="0">IF(AND(C8=0, E8=0), F8*0.9, MIN(C8, E8*0.9))</f>
        <v>7488.8190000000004</v>
      </c>
      <c r="H8" s="8">
        <f t="shared" ref="H8:H10" si="1">IF(AND(D8=0, E8=0), F8*1.1, MAX(D8, E8*1.1))</f>
        <v>9153.0010000000002</v>
      </c>
      <c r="I8" s="1"/>
      <c r="J8" s="1"/>
    </row>
    <row r="9" spans="1:10" s="6" customFormat="1" ht="15.75" x14ac:dyDescent="0.25">
      <c r="A9" s="17">
        <v>46025</v>
      </c>
      <c r="B9" s="15"/>
      <c r="C9" s="7"/>
      <c r="D9" s="18">
        <v>8014.7</v>
      </c>
      <c r="E9" s="26">
        <v>7831.91</v>
      </c>
      <c r="F9" s="9"/>
      <c r="G9" s="10">
        <f t="shared" si="0"/>
        <v>7048.7190000000001</v>
      </c>
      <c r="H9" s="8">
        <f t="shared" si="1"/>
        <v>8615.1010000000006</v>
      </c>
      <c r="I9" s="1"/>
      <c r="J9" s="1"/>
    </row>
    <row r="10" spans="1:10" s="6" customFormat="1" ht="15.75" x14ac:dyDescent="0.25">
      <c r="A10" s="17">
        <v>46026</v>
      </c>
      <c r="B10" s="15"/>
      <c r="C10" s="7"/>
      <c r="D10" s="18">
        <v>7727.32</v>
      </c>
      <c r="E10" s="26">
        <v>7727.32</v>
      </c>
      <c r="F10" s="9"/>
      <c r="G10" s="10">
        <f t="shared" si="0"/>
        <v>6954.5879999999997</v>
      </c>
      <c r="H10" s="8">
        <f t="shared" si="1"/>
        <v>8500.0519999999997</v>
      </c>
      <c r="I10" s="1"/>
      <c r="J10" s="1"/>
    </row>
    <row r="11" spans="1:10" s="6" customFormat="1" ht="15.75" x14ac:dyDescent="0.25">
      <c r="A11" s="17">
        <v>46027</v>
      </c>
      <c r="B11" s="15"/>
      <c r="C11" s="7"/>
      <c r="D11" s="18">
        <v>8573.24</v>
      </c>
      <c r="E11" s="26">
        <v>7726.23</v>
      </c>
      <c r="F11" s="9"/>
      <c r="G11" s="10">
        <f t="shared" si="0"/>
        <v>6953.607</v>
      </c>
      <c r="H11" s="8">
        <f t="shared" ref="H11:H36" si="2">IF(D11&lt;&gt;0, MAX(D11, IF(E11=0,F11, E11*1.1), F11*1.1), IF(E11=0, F11*1.1, E11*1.1))</f>
        <v>8573.24</v>
      </c>
      <c r="I11" s="1"/>
      <c r="J11" s="1"/>
    </row>
    <row r="12" spans="1:10" s="6" customFormat="1" ht="15.75" x14ac:dyDescent="0.25">
      <c r="A12" s="17">
        <v>46028</v>
      </c>
      <c r="B12" s="15"/>
      <c r="C12" s="7"/>
      <c r="D12" s="18">
        <v>7628.73</v>
      </c>
      <c r="E12" s="26">
        <v>7605.52</v>
      </c>
      <c r="F12" s="9"/>
      <c r="G12" s="10">
        <f t="shared" si="0"/>
        <v>6844.9680000000008</v>
      </c>
      <c r="H12" s="8">
        <f t="shared" si="2"/>
        <v>8366.0720000000019</v>
      </c>
      <c r="I12" s="1"/>
      <c r="J12" s="1"/>
    </row>
    <row r="13" spans="1:10" s="6" customFormat="1" ht="15.75" x14ac:dyDescent="0.25">
      <c r="A13" s="17">
        <v>46029</v>
      </c>
      <c r="B13" s="15"/>
      <c r="C13" s="7"/>
      <c r="D13" s="18">
        <v>7636.83</v>
      </c>
      <c r="E13" s="26">
        <v>7603.45</v>
      </c>
      <c r="F13" s="9"/>
      <c r="G13" s="10">
        <f t="shared" si="0"/>
        <v>6843.1049999999996</v>
      </c>
      <c r="H13" s="8">
        <f t="shared" si="2"/>
        <v>8363.7950000000001</v>
      </c>
      <c r="I13" s="1"/>
      <c r="J13" s="1"/>
    </row>
    <row r="14" spans="1:10" s="6" customFormat="1" ht="15.75" x14ac:dyDescent="0.25">
      <c r="A14" s="17">
        <v>46030</v>
      </c>
      <c r="B14" s="15"/>
      <c r="C14" s="7"/>
      <c r="D14" s="18"/>
      <c r="E14" s="26">
        <v>8171.12</v>
      </c>
      <c r="F14" s="9"/>
      <c r="G14" s="10">
        <f t="shared" si="0"/>
        <v>7354.0079999999998</v>
      </c>
      <c r="H14" s="8">
        <f t="shared" si="2"/>
        <v>8988.232</v>
      </c>
      <c r="I14" s="1"/>
      <c r="J14" s="1"/>
    </row>
    <row r="15" spans="1:10" s="6" customFormat="1" ht="15.75" x14ac:dyDescent="0.25">
      <c r="A15" s="17">
        <v>46031</v>
      </c>
      <c r="B15" s="15"/>
      <c r="C15" s="7">
        <v>7685.51</v>
      </c>
      <c r="D15" s="18">
        <v>8280.25</v>
      </c>
      <c r="E15" s="26">
        <v>7875.43</v>
      </c>
      <c r="F15" s="9"/>
      <c r="G15" s="10">
        <f t="shared" si="0"/>
        <v>7087.8870000000006</v>
      </c>
      <c r="H15" s="8">
        <f t="shared" si="2"/>
        <v>8662.9730000000018</v>
      </c>
      <c r="I15" s="1"/>
      <c r="J15" s="1"/>
    </row>
    <row r="16" spans="1:10" s="6" customFormat="1" ht="15.75" x14ac:dyDescent="0.25">
      <c r="A16" s="17">
        <v>46032</v>
      </c>
      <c r="B16" s="15"/>
      <c r="C16" s="7"/>
      <c r="D16" s="18">
        <v>8404.26</v>
      </c>
      <c r="E16" s="26">
        <v>8147.26</v>
      </c>
      <c r="F16" s="9"/>
      <c r="G16" s="10">
        <f t="shared" si="0"/>
        <v>7332.5340000000006</v>
      </c>
      <c r="H16" s="8">
        <f t="shared" si="2"/>
        <v>8961.9860000000008</v>
      </c>
      <c r="I16" s="1"/>
      <c r="J16" s="1"/>
    </row>
    <row r="17" spans="1:10" s="6" customFormat="1" ht="15.75" x14ac:dyDescent="0.25">
      <c r="A17" s="17">
        <v>46033</v>
      </c>
      <c r="B17" s="15"/>
      <c r="C17" s="7"/>
      <c r="D17" s="18">
        <v>8510.64</v>
      </c>
      <c r="E17" s="26">
        <v>8012.76</v>
      </c>
      <c r="F17" s="9"/>
      <c r="G17" s="10">
        <f t="shared" si="0"/>
        <v>7211.4840000000004</v>
      </c>
      <c r="H17" s="8">
        <f t="shared" si="2"/>
        <v>8814.0360000000001</v>
      </c>
      <c r="I17" s="1"/>
      <c r="J17" s="1"/>
    </row>
    <row r="18" spans="1:10" s="6" customFormat="1" ht="15.75" x14ac:dyDescent="0.25">
      <c r="A18" s="17">
        <v>46034</v>
      </c>
      <c r="B18" s="15"/>
      <c r="C18" s="7"/>
      <c r="D18" s="18">
        <v>8386.41</v>
      </c>
      <c r="E18" s="26">
        <v>8066.07</v>
      </c>
      <c r="F18" s="9"/>
      <c r="G18" s="10">
        <f>IF(AND(C18=0, E18=0), F18*0.9, MIN(C18, E18*0.9))</f>
        <v>7259.4629999999997</v>
      </c>
      <c r="H18" s="8">
        <f t="shared" si="2"/>
        <v>8872.6769999999997</v>
      </c>
      <c r="I18" s="1"/>
      <c r="J18" s="1"/>
    </row>
    <row r="19" spans="1:10" s="6" customFormat="1" ht="15.75" x14ac:dyDescent="0.25">
      <c r="A19" s="17">
        <v>46035</v>
      </c>
      <c r="B19" s="15"/>
      <c r="C19" s="7"/>
      <c r="D19" s="18">
        <v>8563.83</v>
      </c>
      <c r="E19" s="26">
        <v>8413.82</v>
      </c>
      <c r="F19" s="9"/>
      <c r="G19" s="10">
        <f t="shared" si="0"/>
        <v>7572.4380000000001</v>
      </c>
      <c r="H19" s="8">
        <f t="shared" si="2"/>
        <v>9255.2020000000011</v>
      </c>
      <c r="I19" s="1"/>
      <c r="J19" s="1"/>
    </row>
    <row r="20" spans="1:10" s="6" customFormat="1" ht="15.75" x14ac:dyDescent="0.25">
      <c r="A20" s="17">
        <v>46036</v>
      </c>
      <c r="B20" s="15"/>
      <c r="C20" s="7"/>
      <c r="D20" s="18">
        <v>9095.74</v>
      </c>
      <c r="E20" s="26">
        <v>8786</v>
      </c>
      <c r="F20" s="9"/>
      <c r="G20" s="10">
        <f t="shared" si="0"/>
        <v>7907.4000000000005</v>
      </c>
      <c r="H20" s="8">
        <f t="shared" si="2"/>
        <v>9664.6</v>
      </c>
      <c r="I20" s="1"/>
      <c r="J20" s="1"/>
    </row>
    <row r="21" spans="1:10" s="6" customFormat="1" ht="15.75" x14ac:dyDescent="0.25">
      <c r="A21" s="17">
        <v>46037</v>
      </c>
      <c r="B21" s="15"/>
      <c r="C21" s="7"/>
      <c r="D21" s="18"/>
      <c r="E21" s="26">
        <v>8823.0300000000007</v>
      </c>
      <c r="F21" s="9"/>
      <c r="G21" s="10">
        <f t="shared" si="0"/>
        <v>7940.7270000000008</v>
      </c>
      <c r="H21" s="8">
        <f t="shared" si="2"/>
        <v>9705.3330000000024</v>
      </c>
      <c r="I21" s="1"/>
      <c r="J21" s="1"/>
    </row>
    <row r="22" spans="1:10" s="6" customFormat="1" ht="15.75" x14ac:dyDescent="0.25">
      <c r="A22" s="17">
        <v>46038</v>
      </c>
      <c r="B22" s="15"/>
      <c r="C22" s="7"/>
      <c r="D22" s="18"/>
      <c r="E22" s="26">
        <v>9092.1200000000008</v>
      </c>
      <c r="F22" s="9"/>
      <c r="G22" s="10">
        <f t="shared" si="0"/>
        <v>8182.9080000000013</v>
      </c>
      <c r="H22" s="8">
        <f t="shared" si="2"/>
        <v>10001.332000000002</v>
      </c>
      <c r="I22" s="1"/>
      <c r="J22" s="1"/>
    </row>
    <row r="23" spans="1:10" s="6" customFormat="1" ht="15.75" x14ac:dyDescent="0.25">
      <c r="A23" s="17">
        <v>46039</v>
      </c>
      <c r="B23" s="15"/>
      <c r="C23" s="7"/>
      <c r="D23" s="18"/>
      <c r="E23" s="26">
        <v>9684.9699999999993</v>
      </c>
      <c r="F23" s="9"/>
      <c r="G23" s="10">
        <f t="shared" si="0"/>
        <v>8716.473</v>
      </c>
      <c r="H23" s="8">
        <f t="shared" si="2"/>
        <v>10653.467000000001</v>
      </c>
      <c r="I23" s="1"/>
      <c r="J23" s="1"/>
    </row>
    <row r="24" spans="1:10" s="6" customFormat="1" ht="15.75" x14ac:dyDescent="0.25">
      <c r="A24" s="17">
        <v>46040</v>
      </c>
      <c r="B24" s="15"/>
      <c r="C24" s="7"/>
      <c r="D24" s="18"/>
      <c r="E24" s="26">
        <v>10156.07</v>
      </c>
      <c r="F24" s="9"/>
      <c r="G24" s="10">
        <f t="shared" si="0"/>
        <v>9140.4629999999997</v>
      </c>
      <c r="H24" s="8">
        <f t="shared" si="2"/>
        <v>11171.677</v>
      </c>
      <c r="I24" s="1"/>
      <c r="J24" s="1"/>
    </row>
    <row r="25" spans="1:10" s="6" customFormat="1" ht="15.75" x14ac:dyDescent="0.25">
      <c r="A25" s="17">
        <v>46041</v>
      </c>
      <c r="B25" s="15"/>
      <c r="C25" s="7"/>
      <c r="D25" s="18"/>
      <c r="E25" s="26">
        <v>10308.280000000001</v>
      </c>
      <c r="F25" s="9"/>
      <c r="G25" s="10">
        <f t="shared" si="0"/>
        <v>9277.4520000000011</v>
      </c>
      <c r="H25" s="8">
        <f t="shared" si="2"/>
        <v>11339.108000000002</v>
      </c>
      <c r="I25" s="1"/>
      <c r="J25" s="1"/>
    </row>
    <row r="26" spans="1:10" s="6" customFormat="1" ht="15.75" x14ac:dyDescent="0.25">
      <c r="A26" s="17">
        <v>46042</v>
      </c>
      <c r="B26" s="15"/>
      <c r="C26" s="7">
        <v>9670.56</v>
      </c>
      <c r="D26" s="18"/>
      <c r="E26" s="26">
        <v>9785.4699999999993</v>
      </c>
      <c r="F26" s="9"/>
      <c r="G26" s="10">
        <f t="shared" si="0"/>
        <v>8806.9229999999989</v>
      </c>
      <c r="H26" s="8">
        <f t="shared" si="2"/>
        <v>10764.017</v>
      </c>
      <c r="I26" s="1"/>
      <c r="J26" s="1"/>
    </row>
    <row r="27" spans="1:10" s="6" customFormat="1" ht="15.75" x14ac:dyDescent="0.25">
      <c r="A27" s="17">
        <v>46043</v>
      </c>
      <c r="B27" s="15"/>
      <c r="C27" s="7"/>
      <c r="D27" s="19"/>
      <c r="E27" s="26">
        <v>9769.56</v>
      </c>
      <c r="F27" s="11"/>
      <c r="G27" s="10">
        <f t="shared" si="0"/>
        <v>8792.6039999999994</v>
      </c>
      <c r="H27" s="8">
        <f t="shared" si="2"/>
        <v>10746.516</v>
      </c>
      <c r="I27" s="1"/>
      <c r="J27" s="1"/>
    </row>
    <row r="28" spans="1:10" s="6" customFormat="1" ht="15.75" x14ac:dyDescent="0.25">
      <c r="A28" s="17">
        <v>46044</v>
      </c>
      <c r="B28" s="15"/>
      <c r="C28" s="7"/>
      <c r="D28" s="18"/>
      <c r="E28" s="26">
        <v>9961.31</v>
      </c>
      <c r="F28" s="9"/>
      <c r="G28" s="10">
        <f t="shared" si="0"/>
        <v>8965.1790000000001</v>
      </c>
      <c r="H28" s="8">
        <f t="shared" si="2"/>
        <v>10957.441000000001</v>
      </c>
      <c r="I28" s="1"/>
      <c r="J28" s="1"/>
    </row>
    <row r="29" spans="1:10" s="6" customFormat="1" ht="15.75" x14ac:dyDescent="0.25">
      <c r="A29" s="17">
        <v>46045</v>
      </c>
      <c r="B29" s="15"/>
      <c r="C29" s="7"/>
      <c r="D29" s="18"/>
      <c r="E29" s="26">
        <v>9811.99</v>
      </c>
      <c r="F29" s="9"/>
      <c r="G29" s="10">
        <f t="shared" si="0"/>
        <v>8830.7909999999993</v>
      </c>
      <c r="H29" s="8">
        <f t="shared" si="2"/>
        <v>10793.189</v>
      </c>
      <c r="I29" s="1"/>
      <c r="J29" s="1"/>
    </row>
    <row r="30" spans="1:10" s="6" customFormat="1" ht="15.75" x14ac:dyDescent="0.25">
      <c r="A30" s="17">
        <v>46046</v>
      </c>
      <c r="B30" s="15"/>
      <c r="C30" s="7">
        <v>9573.2199999999993</v>
      </c>
      <c r="D30" s="18"/>
      <c r="E30" s="26">
        <v>9542.48</v>
      </c>
      <c r="F30" s="9"/>
      <c r="G30" s="10">
        <f t="shared" si="0"/>
        <v>8588.232</v>
      </c>
      <c r="H30" s="8">
        <f t="shared" si="2"/>
        <v>10496.728000000001</v>
      </c>
      <c r="I30" s="1"/>
      <c r="J30" s="1"/>
    </row>
    <row r="31" spans="1:10" s="6" customFormat="1" ht="15.75" x14ac:dyDescent="0.25">
      <c r="A31" s="17">
        <v>46047</v>
      </c>
      <c r="B31" s="15"/>
      <c r="C31" s="7">
        <v>9390.2999999999993</v>
      </c>
      <c r="D31" s="18"/>
      <c r="E31" s="26">
        <v>9460.74</v>
      </c>
      <c r="F31" s="9"/>
      <c r="G31" s="10">
        <f t="shared" si="0"/>
        <v>8514.6659999999993</v>
      </c>
      <c r="H31" s="8">
        <f t="shared" si="2"/>
        <v>10406.814</v>
      </c>
      <c r="I31" s="1"/>
      <c r="J31" s="1"/>
    </row>
    <row r="32" spans="1:10" s="6" customFormat="1" ht="15.75" x14ac:dyDescent="0.25">
      <c r="A32" s="17">
        <v>46048</v>
      </c>
      <c r="B32" s="15"/>
      <c r="C32" s="7">
        <v>9372.35</v>
      </c>
      <c r="D32" s="18"/>
      <c r="E32" s="26">
        <v>9637.2099999999991</v>
      </c>
      <c r="F32" s="9"/>
      <c r="G32" s="10">
        <f t="shared" si="0"/>
        <v>8673.4889999999996</v>
      </c>
      <c r="H32" s="8">
        <f t="shared" si="2"/>
        <v>10600.931</v>
      </c>
      <c r="I32" s="1"/>
      <c r="J32" s="1"/>
    </row>
    <row r="33" spans="1:17" s="6" customFormat="1" ht="15.75" x14ac:dyDescent="0.25">
      <c r="A33" s="17">
        <v>46049</v>
      </c>
      <c r="B33" s="15"/>
      <c r="C33" s="7">
        <v>9304.0499999999993</v>
      </c>
      <c r="D33" s="18"/>
      <c r="E33" s="26">
        <v>9310.02</v>
      </c>
      <c r="F33" s="9"/>
      <c r="G33" s="10">
        <f t="shared" si="0"/>
        <v>8379.018</v>
      </c>
      <c r="H33" s="8">
        <f t="shared" si="2"/>
        <v>10241.022000000001</v>
      </c>
      <c r="I33" s="1"/>
      <c r="J33" s="1"/>
    </row>
    <row r="34" spans="1:17" s="6" customFormat="1" ht="15.75" x14ac:dyDescent="0.25">
      <c r="A34" s="17">
        <v>46050</v>
      </c>
      <c r="B34" s="15"/>
      <c r="C34" s="7">
        <v>9090.91</v>
      </c>
      <c r="D34" s="18"/>
      <c r="E34" s="26">
        <v>9298.59</v>
      </c>
      <c r="F34" s="9"/>
      <c r="G34" s="10">
        <f t="shared" si="0"/>
        <v>8368.7309999999998</v>
      </c>
      <c r="H34" s="8">
        <f t="shared" si="2"/>
        <v>10228.449000000001</v>
      </c>
      <c r="I34" s="1"/>
      <c r="J34" s="1"/>
    </row>
    <row r="35" spans="1:17" s="6" customFormat="1" ht="15.75" x14ac:dyDescent="0.25">
      <c r="A35" s="17">
        <v>46051</v>
      </c>
      <c r="B35" s="15"/>
      <c r="C35" s="7">
        <v>8730.16</v>
      </c>
      <c r="D35" s="18"/>
      <c r="E35" s="26">
        <v>8860.81</v>
      </c>
      <c r="F35" s="9"/>
      <c r="G35" s="10">
        <f t="shared" si="0"/>
        <v>7974.7289999999994</v>
      </c>
      <c r="H35" s="8">
        <f t="shared" si="2"/>
        <v>9746.8909999999996</v>
      </c>
      <c r="I35" s="1"/>
      <c r="J35" s="1"/>
    </row>
    <row r="36" spans="1:17" s="6" customFormat="1" ht="15.75" x14ac:dyDescent="0.25">
      <c r="A36" s="17">
        <v>46052</v>
      </c>
      <c r="B36" s="15"/>
      <c r="C36" s="7">
        <v>8711.59</v>
      </c>
      <c r="D36" s="18"/>
      <c r="E36" s="26">
        <v>8686.59</v>
      </c>
      <c r="F36" s="7"/>
      <c r="G36" s="10">
        <f t="shared" si="0"/>
        <v>7817.9310000000005</v>
      </c>
      <c r="H36" s="8">
        <f t="shared" si="2"/>
        <v>9555.2490000000016</v>
      </c>
      <c r="I36" s="1"/>
      <c r="J36" s="1"/>
    </row>
    <row r="37" spans="1:17" s="6" customFormat="1" ht="16.5" thickBot="1" x14ac:dyDescent="0.3">
      <c r="A37" s="17">
        <v>46053</v>
      </c>
      <c r="B37" s="15"/>
      <c r="C37" s="7">
        <v>8555.41</v>
      </c>
      <c r="D37" s="18"/>
      <c r="E37" s="27">
        <v>8594.23</v>
      </c>
      <c r="F37" s="16"/>
      <c r="G37" s="10">
        <f>IF(AND(C37=0, E37=0), F37*0.9, MIN(C37, E37*0.9))</f>
        <v>7734.8069999999998</v>
      </c>
      <c r="H37" s="8">
        <f>IF(D37&lt;&gt;0, MAX(D37, IF(E37=0,F37, E37*1.1), F37*1.1), IF(E37=0, F37*1.1, E37*1.1))</f>
        <v>9453.6530000000002</v>
      </c>
      <c r="I37" s="1"/>
      <c r="J37" s="1"/>
    </row>
    <row r="38" spans="1:17" ht="43.9" customHeight="1" thickBot="1" x14ac:dyDescent="0.3">
      <c r="A38" s="40" t="s">
        <v>12</v>
      </c>
      <c r="B38" s="41"/>
      <c r="C38" s="41"/>
      <c r="D38" s="42"/>
      <c r="E38" s="12"/>
      <c r="F38" s="43" t="s">
        <v>13</v>
      </c>
      <c r="G38" s="44"/>
      <c r="H38" s="45"/>
      <c r="I38" s="6"/>
    </row>
    <row r="42" spans="1:17" ht="13.5" customHeight="1" x14ac:dyDescent="0.25">
      <c r="A42" s="30"/>
      <c r="B42" s="30"/>
      <c r="C42" s="30"/>
      <c r="D42" s="30"/>
      <c r="E42" s="30"/>
      <c r="F42" s="30"/>
      <c r="G42" s="30"/>
      <c r="H42" s="30"/>
      <c r="I42" s="30"/>
      <c r="J42" s="30"/>
      <c r="K42" s="30"/>
      <c r="L42" s="30"/>
      <c r="M42" s="30"/>
      <c r="N42" s="30"/>
      <c r="O42" s="30"/>
      <c r="P42" s="30"/>
      <c r="Q42" s="30"/>
    </row>
    <row r="43" spans="1:17" ht="13.5" customHeight="1" x14ac:dyDescent="0.25">
      <c r="A43" s="30"/>
      <c r="B43" s="30"/>
      <c r="C43" s="30"/>
      <c r="D43" s="30"/>
      <c r="E43" s="30"/>
      <c r="F43" s="30"/>
      <c r="G43" s="30"/>
      <c r="H43" s="30"/>
      <c r="I43" s="30"/>
      <c r="J43" s="30"/>
      <c r="K43" s="30"/>
      <c r="L43" s="30"/>
      <c r="M43" s="30"/>
      <c r="N43" s="30"/>
      <c r="O43" s="30"/>
      <c r="P43" s="30"/>
      <c r="Q43" s="30"/>
    </row>
    <row r="44" spans="1:17" ht="13.5" customHeight="1" x14ac:dyDescent="0.25">
      <c r="A44" s="30"/>
      <c r="B44" s="30"/>
      <c r="C44" s="30"/>
      <c r="D44" s="30"/>
      <c r="E44" s="30"/>
      <c r="F44" s="30"/>
      <c r="G44" s="30"/>
      <c r="H44" s="30"/>
      <c r="I44" s="30"/>
      <c r="J44" s="30"/>
      <c r="K44" s="30"/>
      <c r="L44" s="30"/>
      <c r="M44" s="30"/>
      <c r="N44" s="30"/>
      <c r="O44" s="30"/>
      <c r="P44" s="30"/>
      <c r="Q44" s="30"/>
    </row>
    <row r="45" spans="1:17" ht="23.25" x14ac:dyDescent="0.25">
      <c r="A45" s="29"/>
      <c r="B45" s="29"/>
      <c r="C45" s="29"/>
      <c r="D45" s="29"/>
      <c r="E45" s="29"/>
      <c r="F45" s="29"/>
      <c r="G45" s="29"/>
      <c r="H45" s="29"/>
      <c r="I45" s="29"/>
      <c r="J45" s="29"/>
      <c r="K45" s="29"/>
      <c r="L45" s="29"/>
      <c r="M45" s="29"/>
      <c r="N45" s="30"/>
      <c r="O45" s="30"/>
      <c r="P45" s="30"/>
      <c r="Q45" s="30"/>
    </row>
    <row r="46" spans="1:17" ht="13.5" customHeight="1" x14ac:dyDescent="0.25">
      <c r="A46" s="29"/>
      <c r="B46" s="29"/>
      <c r="C46" s="29"/>
      <c r="D46" s="29"/>
      <c r="E46" s="29"/>
      <c r="F46" s="29"/>
      <c r="G46" s="29"/>
      <c r="H46" s="29"/>
      <c r="I46" s="30"/>
      <c r="J46" s="30"/>
      <c r="K46" s="30"/>
      <c r="L46" s="30"/>
      <c r="M46" s="30"/>
      <c r="N46" s="30"/>
      <c r="O46" s="30"/>
      <c r="P46" s="30"/>
      <c r="Q46" s="30"/>
    </row>
    <row r="47" spans="1:17" ht="13.5" customHeight="1" x14ac:dyDescent="0.25">
      <c r="A47" s="29"/>
      <c r="B47" s="29"/>
      <c r="C47" s="29"/>
      <c r="D47" s="29"/>
      <c r="E47" s="29"/>
      <c r="F47" s="29"/>
      <c r="G47" s="29"/>
      <c r="H47" s="29"/>
      <c r="I47" s="30"/>
      <c r="J47" s="30"/>
      <c r="K47" s="30"/>
      <c r="L47" s="30"/>
      <c r="M47" s="30"/>
      <c r="N47" s="30"/>
      <c r="O47" s="30"/>
      <c r="P47" s="30"/>
      <c r="Q47" s="30"/>
    </row>
    <row r="48" spans="1:17" ht="13.5" customHeight="1" x14ac:dyDescent="0.25">
      <c r="A48" s="29"/>
      <c r="B48" s="29"/>
      <c r="C48" s="29"/>
      <c r="D48" s="29"/>
      <c r="E48" s="29"/>
      <c r="F48" s="29"/>
      <c r="G48" s="29"/>
      <c r="H48" s="29"/>
      <c r="I48" s="30"/>
      <c r="J48" s="30"/>
      <c r="K48" s="30"/>
      <c r="L48" s="30"/>
      <c r="M48" s="30"/>
      <c r="N48" s="30"/>
      <c r="O48" s="30"/>
      <c r="P48" s="30"/>
      <c r="Q48" s="30"/>
    </row>
  </sheetData>
  <mergeCells count="12">
    <mergeCell ref="A38:D38"/>
    <mergeCell ref="F38:H38"/>
    <mergeCell ref="A1:H1"/>
    <mergeCell ref="A2:H2"/>
    <mergeCell ref="A3:A6"/>
    <mergeCell ref="B3:B6"/>
    <mergeCell ref="C3:D5"/>
    <mergeCell ref="E3:E6"/>
    <mergeCell ref="F3:F6"/>
    <mergeCell ref="G3:H3"/>
    <mergeCell ref="G4:G5"/>
    <mergeCell ref="H4:H5"/>
  </mergeCells>
  <pageMargins left="0.25" right="0.25" top="0.75" bottom="0.75" header="0.3" footer="0.3"/>
  <pageSetup paperSize="9" scale="6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F41DE-B5EC-467E-8511-7F663D2314F3}">
  <sheetPr>
    <pageSetUpPr fitToPage="1"/>
  </sheetPr>
  <dimension ref="A1:Q45"/>
  <sheetViews>
    <sheetView zoomScaleNormal="100" zoomScaleSheetLayoutView="100" workbookViewId="0">
      <pane ySplit="6" topLeftCell="A7" activePane="bottomLeft" state="frozen"/>
      <selection pane="bottomLeft" activeCell="A2" sqref="A2:H2"/>
    </sheetView>
  </sheetViews>
  <sheetFormatPr defaultColWidth="9.42578125" defaultRowHeight="13.5" x14ac:dyDescent="0.25"/>
  <cols>
    <col min="1" max="1" width="14" style="1" customWidth="1"/>
    <col min="2" max="2" width="23.7109375" style="1" customWidth="1"/>
    <col min="3" max="3" width="24.42578125" style="13" customWidth="1"/>
    <col min="4" max="4" width="24.42578125" style="1" customWidth="1"/>
    <col min="5" max="5" width="23.7109375" style="1" customWidth="1"/>
    <col min="6" max="6" width="40" style="1" customWidth="1"/>
    <col min="7" max="8" width="28.28515625" style="1" customWidth="1"/>
    <col min="9" max="16384" width="9.42578125" style="1"/>
  </cols>
  <sheetData>
    <row r="1" spans="1:10" ht="25.9" customHeight="1" x14ac:dyDescent="0.25">
      <c r="A1" s="46" t="s">
        <v>14</v>
      </c>
      <c r="B1" s="47"/>
      <c r="C1" s="47"/>
      <c r="D1" s="47"/>
      <c r="E1" s="47"/>
      <c r="F1" s="47"/>
      <c r="G1" s="47"/>
      <c r="H1" s="47"/>
    </row>
    <row r="2" spans="1:10" ht="21.75" thickBot="1" x14ac:dyDescent="0.4">
      <c r="A2" s="48" t="s">
        <v>16</v>
      </c>
      <c r="B2" s="49"/>
      <c r="C2" s="49"/>
      <c r="D2" s="49"/>
      <c r="E2" s="49"/>
      <c r="F2" s="49"/>
      <c r="G2" s="49"/>
      <c r="H2" s="49"/>
    </row>
    <row r="3" spans="1:10" ht="24" customHeight="1" x14ac:dyDescent="0.25">
      <c r="A3" s="50" t="s">
        <v>0</v>
      </c>
      <c r="B3" s="52" t="s">
        <v>1</v>
      </c>
      <c r="C3" s="55" t="s">
        <v>2</v>
      </c>
      <c r="D3" s="56"/>
      <c r="E3" s="50" t="s">
        <v>3</v>
      </c>
      <c r="F3" s="50" t="s">
        <v>4</v>
      </c>
      <c r="G3" s="61" t="s">
        <v>5</v>
      </c>
      <c r="H3" s="62"/>
    </row>
    <row r="4" spans="1:10" ht="15" customHeight="1" x14ac:dyDescent="0.25">
      <c r="A4" s="51"/>
      <c r="B4" s="53"/>
      <c r="C4" s="57"/>
      <c r="D4" s="58"/>
      <c r="E4" s="51"/>
      <c r="F4" s="51"/>
      <c r="G4" s="63" t="s">
        <v>6</v>
      </c>
      <c r="H4" s="65" t="s">
        <v>7</v>
      </c>
    </row>
    <row r="5" spans="1:10" ht="26.25" customHeight="1" thickBot="1" x14ac:dyDescent="0.3">
      <c r="A5" s="51"/>
      <c r="B5" s="53"/>
      <c r="C5" s="57"/>
      <c r="D5" s="58"/>
      <c r="E5" s="51"/>
      <c r="F5" s="51"/>
      <c r="G5" s="64"/>
      <c r="H5" s="59"/>
    </row>
    <row r="6" spans="1:10" ht="56.45" customHeight="1" thickBot="1" x14ac:dyDescent="0.3">
      <c r="A6" s="51"/>
      <c r="B6" s="54"/>
      <c r="C6" s="34" t="s">
        <v>8</v>
      </c>
      <c r="D6" s="35" t="s">
        <v>9</v>
      </c>
      <c r="E6" s="59"/>
      <c r="F6" s="60"/>
      <c r="G6" s="3" t="s">
        <v>10</v>
      </c>
      <c r="H6" s="4" t="s">
        <v>11</v>
      </c>
    </row>
    <row r="7" spans="1:10" s="6" customFormat="1" ht="16.5" thickBot="1" x14ac:dyDescent="0.3">
      <c r="A7" s="28">
        <v>46054</v>
      </c>
      <c r="B7" s="23"/>
      <c r="C7" s="32">
        <v>8714.17</v>
      </c>
      <c r="D7" s="33"/>
      <c r="E7" s="25">
        <v>8714.8067104303427</v>
      </c>
      <c r="F7" s="25"/>
      <c r="G7" s="36">
        <f>IF(AND(C7=0, E7=0), F7*0.9, MIN(C7, E7*0.9))</f>
        <v>7843.3260393873088</v>
      </c>
      <c r="H7" s="22">
        <f>IF(AND(D7=0, E7=0), F7*1.1, MAX(D7, E7*1.1))</f>
        <v>9586.2873814733775</v>
      </c>
      <c r="I7" s="1"/>
      <c r="J7" s="1"/>
    </row>
    <row r="8" spans="1:10" s="6" customFormat="1" ht="16.5" thickBot="1" x14ac:dyDescent="0.3">
      <c r="A8" s="28">
        <v>46055</v>
      </c>
      <c r="B8" s="14"/>
      <c r="C8" s="7">
        <v>9778.01</v>
      </c>
      <c r="D8" s="18"/>
      <c r="E8" s="26">
        <v>9778.0126849894295</v>
      </c>
      <c r="F8" s="26"/>
      <c r="G8" s="37">
        <f t="shared" ref="G8:G34" si="0">IF(AND(C8=0, E8=0), F8*0.9, MIN(C8, E8*0.9))</f>
        <v>8800.211416490487</v>
      </c>
      <c r="H8" s="8">
        <f t="shared" ref="H8:H10" si="1">IF(AND(D8=0, E8=0), F8*1.1, MAX(D8, E8*1.1))</f>
        <v>10755.813953488374</v>
      </c>
      <c r="I8" s="1"/>
      <c r="J8" s="1"/>
    </row>
    <row r="9" spans="1:10" s="6" customFormat="1" ht="16.5" thickBot="1" x14ac:dyDescent="0.3">
      <c r="A9" s="28">
        <v>46056</v>
      </c>
      <c r="B9" s="15"/>
      <c r="C9" s="7"/>
      <c r="D9" s="18"/>
      <c r="E9" s="31"/>
      <c r="F9" s="26">
        <v>10110.930341341074</v>
      </c>
      <c r="G9" s="37">
        <f t="shared" si="0"/>
        <v>9099.837307206968</v>
      </c>
      <c r="H9" s="8">
        <f t="shared" si="1"/>
        <v>11122.023375475183</v>
      </c>
      <c r="I9" s="1"/>
      <c r="J9" s="1"/>
    </row>
    <row r="10" spans="1:10" s="6" customFormat="1" ht="16.5" thickBot="1" x14ac:dyDescent="0.3">
      <c r="A10" s="28">
        <v>46057</v>
      </c>
      <c r="B10" s="15"/>
      <c r="C10" s="7"/>
      <c r="D10" s="18"/>
      <c r="E10" s="26">
        <v>8546.5116279069771</v>
      </c>
      <c r="F10" s="26"/>
      <c r="G10" s="37">
        <f t="shared" si="0"/>
        <v>7691.8604651162796</v>
      </c>
      <c r="H10" s="8">
        <f t="shared" si="1"/>
        <v>9401.1627906976755</v>
      </c>
      <c r="I10" s="1"/>
      <c r="J10" s="1"/>
    </row>
    <row r="11" spans="1:10" s="6" customFormat="1" ht="16.5" thickBot="1" x14ac:dyDescent="0.3">
      <c r="A11" s="28">
        <v>46058</v>
      </c>
      <c r="B11" s="15"/>
      <c r="C11" s="7"/>
      <c r="D11" s="18"/>
      <c r="E11" s="26">
        <v>8312.9774592096564</v>
      </c>
      <c r="F11" s="26"/>
      <c r="G11" s="37">
        <f t="shared" si="0"/>
        <v>7481.6797132886913</v>
      </c>
      <c r="H11" s="8">
        <f t="shared" ref="H11:H34" si="2">IF(D11&lt;&gt;0, MAX(D11, IF(E11=0,F11, E11*1.1), F11*1.1), IF(E11=0, F11*1.1, E11*1.1))</f>
        <v>9144.2752051306234</v>
      </c>
      <c r="I11" s="1"/>
      <c r="J11" s="1"/>
    </row>
    <row r="12" spans="1:10" s="6" customFormat="1" ht="16.5" thickBot="1" x14ac:dyDescent="0.3">
      <c r="A12" s="28">
        <v>46059</v>
      </c>
      <c r="B12" s="15"/>
      <c r="C12" s="7"/>
      <c r="D12" s="18"/>
      <c r="E12" s="26">
        <v>8176.1006289308189</v>
      </c>
      <c r="F12" s="26"/>
      <c r="G12" s="37">
        <f t="shared" si="0"/>
        <v>7358.4905660377372</v>
      </c>
      <c r="H12" s="8">
        <f t="shared" si="2"/>
        <v>8993.7106918239006</v>
      </c>
      <c r="I12" s="1"/>
      <c r="J12" s="1"/>
    </row>
    <row r="13" spans="1:10" s="6" customFormat="1" ht="16.5" thickBot="1" x14ac:dyDescent="0.3">
      <c r="A13" s="28">
        <v>46060</v>
      </c>
      <c r="B13" s="15"/>
      <c r="C13" s="7"/>
      <c r="D13" s="18"/>
      <c r="E13" s="26">
        <v>8009.2738960902107</v>
      </c>
      <c r="F13" s="26"/>
      <c r="G13" s="37">
        <f t="shared" si="0"/>
        <v>7208.3465064811899</v>
      </c>
      <c r="H13" s="8">
        <f t="shared" si="2"/>
        <v>8810.2012856992333</v>
      </c>
      <c r="I13" s="1"/>
      <c r="J13" s="1"/>
    </row>
    <row r="14" spans="1:10" s="6" customFormat="1" ht="16.5" thickBot="1" x14ac:dyDescent="0.3">
      <c r="A14" s="28">
        <v>46061</v>
      </c>
      <c r="B14" s="15"/>
      <c r="C14" s="7"/>
      <c r="D14" s="18"/>
      <c r="E14" s="26">
        <v>7919.8381590592999</v>
      </c>
      <c r="F14" s="26"/>
      <c r="G14" s="37">
        <f t="shared" si="0"/>
        <v>7127.8543431533699</v>
      </c>
      <c r="H14" s="8">
        <f t="shared" si="2"/>
        <v>8711.8219749652308</v>
      </c>
      <c r="I14" s="1"/>
      <c r="J14" s="1"/>
    </row>
    <row r="15" spans="1:10" s="6" customFormat="1" ht="16.5" thickBot="1" x14ac:dyDescent="0.3">
      <c r="A15" s="28">
        <v>46062</v>
      </c>
      <c r="B15" s="15"/>
      <c r="C15" s="7"/>
      <c r="D15" s="18"/>
      <c r="E15" s="26">
        <v>7901.9957812753528</v>
      </c>
      <c r="F15" s="26"/>
      <c r="G15" s="37">
        <f t="shared" si="0"/>
        <v>7111.7962031478173</v>
      </c>
      <c r="H15" s="8">
        <f t="shared" si="2"/>
        <v>8692.1953594028892</v>
      </c>
      <c r="I15" s="1"/>
      <c r="J15" s="1"/>
    </row>
    <row r="16" spans="1:10" s="6" customFormat="1" ht="16.5" thickBot="1" x14ac:dyDescent="0.3">
      <c r="A16" s="28">
        <v>46063</v>
      </c>
      <c r="B16" s="15"/>
      <c r="C16" s="7"/>
      <c r="D16" s="18"/>
      <c r="E16" s="26">
        <v>8030.1927973808652</v>
      </c>
      <c r="F16" s="26"/>
      <c r="G16" s="37">
        <f t="shared" si="0"/>
        <v>7227.1735176427792</v>
      </c>
      <c r="H16" s="8">
        <f t="shared" si="2"/>
        <v>8833.2120771189529</v>
      </c>
      <c r="I16" s="1"/>
      <c r="J16" s="1"/>
    </row>
    <row r="17" spans="1:10" s="6" customFormat="1" ht="16.5" thickBot="1" x14ac:dyDescent="0.3">
      <c r="A17" s="28">
        <v>46064</v>
      </c>
      <c r="B17" s="15"/>
      <c r="C17" s="7"/>
      <c r="D17" s="18"/>
      <c r="E17" s="26">
        <v>8449.5141529362063</v>
      </c>
      <c r="F17" s="26"/>
      <c r="G17" s="37">
        <f t="shared" si="0"/>
        <v>7604.5627376425855</v>
      </c>
      <c r="H17" s="8">
        <f t="shared" si="2"/>
        <v>9294.4655682298271</v>
      </c>
      <c r="I17" s="1"/>
      <c r="J17" s="1"/>
    </row>
    <row r="18" spans="1:10" s="6" customFormat="1" ht="16.5" thickBot="1" x14ac:dyDescent="0.3">
      <c r="A18" s="28">
        <v>46065</v>
      </c>
      <c r="B18" s="15"/>
      <c r="C18" s="7"/>
      <c r="D18" s="18"/>
      <c r="E18" s="26">
        <v>7882.9804967494583</v>
      </c>
      <c r="F18" s="26"/>
      <c r="G18" s="37">
        <f>IF(AND(C18=0, E18=0), F18*0.9, MIN(C18, E18*0.9))</f>
        <v>7094.6824470745123</v>
      </c>
      <c r="H18" s="8">
        <f t="shared" si="2"/>
        <v>8671.2785464244043</v>
      </c>
      <c r="I18" s="1"/>
      <c r="J18" s="1"/>
    </row>
    <row r="19" spans="1:10" s="6" customFormat="1" ht="16.5" thickBot="1" x14ac:dyDescent="0.3">
      <c r="A19" s="28">
        <v>46066</v>
      </c>
      <c r="B19" s="15"/>
      <c r="C19" s="7">
        <v>7814.15</v>
      </c>
      <c r="D19" s="18"/>
      <c r="E19" s="26">
        <v>7874.275171323141</v>
      </c>
      <c r="F19" s="26"/>
      <c r="G19" s="37">
        <f t="shared" si="0"/>
        <v>7086.8476541908267</v>
      </c>
      <c r="H19" s="8">
        <f t="shared" si="2"/>
        <v>8661.7026884554562</v>
      </c>
      <c r="I19" s="1"/>
      <c r="J19" s="1"/>
    </row>
    <row r="20" spans="1:10" s="6" customFormat="1" ht="16.5" thickBot="1" x14ac:dyDescent="0.3">
      <c r="A20" s="28">
        <v>46067</v>
      </c>
      <c r="B20" s="15"/>
      <c r="C20" s="7"/>
      <c r="D20" s="18"/>
      <c r="E20" s="26">
        <v>7805.9071729957805</v>
      </c>
      <c r="F20" s="26"/>
      <c r="G20" s="37">
        <f t="shared" si="0"/>
        <v>7025.3164556962029</v>
      </c>
      <c r="H20" s="8">
        <f t="shared" si="2"/>
        <v>8586.497890295359</v>
      </c>
      <c r="I20" s="1"/>
      <c r="J20" s="1"/>
    </row>
    <row r="21" spans="1:10" s="6" customFormat="1" ht="16.5" thickBot="1" x14ac:dyDescent="0.3">
      <c r="A21" s="28">
        <v>46068</v>
      </c>
      <c r="B21" s="15"/>
      <c r="C21" s="7"/>
      <c r="D21" s="18"/>
      <c r="E21" s="31"/>
      <c r="F21" s="26">
        <v>8044.8</v>
      </c>
      <c r="G21" s="37">
        <f t="shared" si="0"/>
        <v>7240.3200000000006</v>
      </c>
      <c r="H21" s="8">
        <f t="shared" si="2"/>
        <v>8849.2800000000007</v>
      </c>
      <c r="I21" s="1"/>
      <c r="J21" s="1"/>
    </row>
    <row r="22" spans="1:10" s="6" customFormat="1" ht="16.5" thickBot="1" x14ac:dyDescent="0.3">
      <c r="A22" s="28">
        <v>46069</v>
      </c>
      <c r="B22" s="15"/>
      <c r="C22" s="7">
        <v>7725.55</v>
      </c>
      <c r="D22" s="18"/>
      <c r="E22" s="26">
        <v>7776.2722071665166</v>
      </c>
      <c r="F22" s="26"/>
      <c r="G22" s="37">
        <f t="shared" si="0"/>
        <v>6998.6449864498654</v>
      </c>
      <c r="H22" s="8">
        <f t="shared" si="2"/>
        <v>8553.8994278831688</v>
      </c>
      <c r="I22" s="1"/>
      <c r="J22" s="1"/>
    </row>
    <row r="23" spans="1:10" s="6" customFormat="1" ht="16.5" thickBot="1" x14ac:dyDescent="0.3">
      <c r="A23" s="28">
        <v>46070</v>
      </c>
      <c r="B23" s="15"/>
      <c r="C23" s="7">
        <v>7693.12</v>
      </c>
      <c r="D23" s="18"/>
      <c r="E23" s="26">
        <f>7744.9947312961+0.01</f>
        <v>7745.0047312961005</v>
      </c>
      <c r="F23" s="26"/>
      <c r="G23" s="37">
        <f t="shared" si="0"/>
        <v>6970.5042581664902</v>
      </c>
      <c r="H23" s="8">
        <f t="shared" si="2"/>
        <v>8519.5052044257118</v>
      </c>
      <c r="I23" s="1"/>
      <c r="J23" s="1"/>
    </row>
    <row r="24" spans="1:10" s="6" customFormat="1" ht="16.5" thickBot="1" x14ac:dyDescent="0.3">
      <c r="A24" s="28">
        <v>46071</v>
      </c>
      <c r="B24" s="15"/>
      <c r="C24" s="7">
        <v>7713.38</v>
      </c>
      <c r="D24" s="18"/>
      <c r="E24" s="26">
        <v>7731.8253702017546</v>
      </c>
      <c r="F24" s="26"/>
      <c r="G24" s="37">
        <f t="shared" si="0"/>
        <v>6958.6428331815796</v>
      </c>
      <c r="H24" s="8">
        <f t="shared" si="2"/>
        <v>8505.0079072219305</v>
      </c>
      <c r="I24" s="1"/>
      <c r="J24" s="1"/>
    </row>
    <row r="25" spans="1:10" s="6" customFormat="1" ht="16.5" thickBot="1" x14ac:dyDescent="0.3">
      <c r="A25" s="28">
        <v>46072</v>
      </c>
      <c r="B25" s="15"/>
      <c r="C25" s="7">
        <v>7804.26</v>
      </c>
      <c r="D25" s="18"/>
      <c r="E25" s="26">
        <v>7717.9367097076338</v>
      </c>
      <c r="F25" s="26"/>
      <c r="G25" s="37">
        <f t="shared" si="0"/>
        <v>6946.1430387368709</v>
      </c>
      <c r="H25" s="8">
        <f t="shared" si="2"/>
        <v>8489.7303806783984</v>
      </c>
      <c r="I25" s="1"/>
      <c r="J25" s="1"/>
    </row>
    <row r="26" spans="1:10" s="6" customFormat="1" ht="16.5" thickBot="1" x14ac:dyDescent="0.3">
      <c r="A26" s="28">
        <v>46073</v>
      </c>
      <c r="B26" s="15"/>
      <c r="C26" s="7"/>
      <c r="D26" s="18"/>
      <c r="E26" s="26">
        <v>7780.1509928733049</v>
      </c>
      <c r="F26" s="26"/>
      <c r="G26" s="37">
        <f t="shared" si="0"/>
        <v>7002.1358935859744</v>
      </c>
      <c r="H26" s="8">
        <f t="shared" si="2"/>
        <v>8558.1660921606363</v>
      </c>
      <c r="I26" s="1"/>
      <c r="J26" s="1"/>
    </row>
    <row r="27" spans="1:10" s="6" customFormat="1" ht="16.5" thickBot="1" x14ac:dyDescent="0.3">
      <c r="A27" s="28">
        <v>46074</v>
      </c>
      <c r="B27" s="15"/>
      <c r="C27" s="7">
        <v>7898.5</v>
      </c>
      <c r="D27" s="19"/>
      <c r="E27" s="26">
        <v>7823.6381237349287</v>
      </c>
      <c r="F27" s="38"/>
      <c r="G27" s="37">
        <f t="shared" si="0"/>
        <v>7041.274311361436</v>
      </c>
      <c r="H27" s="8">
        <f t="shared" si="2"/>
        <v>8606.0019361084214</v>
      </c>
      <c r="I27" s="1"/>
      <c r="J27" s="1"/>
    </row>
    <row r="28" spans="1:10" s="6" customFormat="1" ht="16.5" thickBot="1" x14ac:dyDescent="0.3">
      <c r="A28" s="28">
        <v>46075</v>
      </c>
      <c r="B28" s="15"/>
      <c r="C28" s="7"/>
      <c r="D28" s="18"/>
      <c r="E28" s="26">
        <v>7868.976690707641</v>
      </c>
      <c r="F28" s="26"/>
      <c r="G28" s="37">
        <f t="shared" si="0"/>
        <v>7082.0790216368769</v>
      </c>
      <c r="H28" s="8">
        <f t="shared" si="2"/>
        <v>8655.8743597784051</v>
      </c>
      <c r="I28" s="1"/>
      <c r="J28" s="1"/>
    </row>
    <row r="29" spans="1:10" s="6" customFormat="1" ht="16.5" thickBot="1" x14ac:dyDescent="0.3">
      <c r="A29" s="28">
        <v>46076</v>
      </c>
      <c r="B29" s="15"/>
      <c r="C29" s="7">
        <v>7495.84</v>
      </c>
      <c r="D29" s="18"/>
      <c r="E29" s="26">
        <v>7772.9191797346202</v>
      </c>
      <c r="F29" s="26"/>
      <c r="G29" s="37">
        <f t="shared" si="0"/>
        <v>6995.6272617611585</v>
      </c>
      <c r="H29" s="8">
        <f t="shared" si="2"/>
        <v>8550.2110977080829</v>
      </c>
      <c r="I29" s="1"/>
      <c r="J29" s="1"/>
    </row>
    <row r="30" spans="1:10" s="6" customFormat="1" ht="16.5" thickBot="1" x14ac:dyDescent="0.3">
      <c r="A30" s="28">
        <v>46077</v>
      </c>
      <c r="B30" s="15"/>
      <c r="C30" s="7"/>
      <c r="D30" s="18"/>
      <c r="E30" s="26">
        <v>7805.9071729957805</v>
      </c>
      <c r="F30" s="26"/>
      <c r="G30" s="37">
        <f t="shared" si="0"/>
        <v>7025.3164556962029</v>
      </c>
      <c r="H30" s="8">
        <f t="shared" si="2"/>
        <v>8586.497890295359</v>
      </c>
      <c r="I30" s="1"/>
      <c r="J30" s="1"/>
    </row>
    <row r="31" spans="1:10" s="6" customFormat="1" ht="16.5" thickBot="1" x14ac:dyDescent="0.3">
      <c r="A31" s="28">
        <v>46078</v>
      </c>
      <c r="B31" s="15"/>
      <c r="C31" s="7"/>
      <c r="D31" s="18"/>
      <c r="E31" s="26">
        <v>7805.9071729957805</v>
      </c>
      <c r="F31" s="26"/>
      <c r="G31" s="37">
        <f t="shared" si="0"/>
        <v>7025.3164556962029</v>
      </c>
      <c r="H31" s="8">
        <f t="shared" si="2"/>
        <v>8586.497890295359</v>
      </c>
      <c r="I31" s="1"/>
      <c r="J31" s="1"/>
    </row>
    <row r="32" spans="1:10" s="6" customFormat="1" ht="16.5" thickBot="1" x14ac:dyDescent="0.3">
      <c r="A32" s="28">
        <v>46079</v>
      </c>
      <c r="B32" s="15"/>
      <c r="C32" s="7"/>
      <c r="D32" s="18"/>
      <c r="E32" s="26">
        <v>7911.3924050632913</v>
      </c>
      <c r="F32" s="26"/>
      <c r="G32" s="37">
        <f t="shared" si="0"/>
        <v>7120.2531645569625</v>
      </c>
      <c r="H32" s="8">
        <f t="shared" si="2"/>
        <v>8702.5316455696211</v>
      </c>
      <c r="I32" s="1"/>
      <c r="J32" s="1"/>
    </row>
    <row r="33" spans="1:17" s="6" customFormat="1" ht="16.5" thickBot="1" x14ac:dyDescent="0.3">
      <c r="A33" s="28">
        <v>46080</v>
      </c>
      <c r="B33" s="15"/>
      <c r="C33" s="7"/>
      <c r="D33" s="18"/>
      <c r="E33" s="26">
        <v>7858.6497890295359</v>
      </c>
      <c r="F33" s="26"/>
      <c r="G33" s="37">
        <f t="shared" si="0"/>
        <v>7072.7848101265827</v>
      </c>
      <c r="H33" s="8">
        <f t="shared" si="2"/>
        <v>8644.5147679324909</v>
      </c>
      <c r="I33" s="1"/>
      <c r="J33" s="1"/>
    </row>
    <row r="34" spans="1:17" s="6" customFormat="1" ht="16.5" thickBot="1" x14ac:dyDescent="0.3">
      <c r="A34" s="28">
        <v>46081</v>
      </c>
      <c r="B34" s="15"/>
      <c r="C34" s="7"/>
      <c r="D34" s="18"/>
      <c r="E34" s="26">
        <v>7327.8342605025891</v>
      </c>
      <c r="F34" s="39"/>
      <c r="G34" s="37">
        <f t="shared" si="0"/>
        <v>6595.0508344523305</v>
      </c>
      <c r="H34" s="8">
        <f t="shared" si="2"/>
        <v>8060.6176865528487</v>
      </c>
      <c r="I34" s="1"/>
      <c r="J34" s="1"/>
    </row>
    <row r="35" spans="1:17" ht="43.9" customHeight="1" thickBot="1" x14ac:dyDescent="0.3">
      <c r="A35" s="67" t="s">
        <v>12</v>
      </c>
      <c r="B35" s="68"/>
      <c r="C35" s="68"/>
      <c r="D35" s="69"/>
      <c r="E35" s="12"/>
      <c r="F35" s="43" t="s">
        <v>13</v>
      </c>
      <c r="G35" s="44"/>
      <c r="H35" s="45"/>
      <c r="I35" s="6"/>
    </row>
    <row r="39" spans="1:17" ht="13.5" customHeight="1" x14ac:dyDescent="0.25">
      <c r="A39" s="30"/>
      <c r="B39" s="30"/>
      <c r="C39" s="30"/>
      <c r="D39" s="30"/>
      <c r="E39" s="30"/>
      <c r="F39" s="30"/>
      <c r="G39" s="30"/>
      <c r="H39" s="30"/>
      <c r="I39" s="30"/>
      <c r="J39" s="30"/>
      <c r="K39" s="30"/>
      <c r="L39" s="30"/>
      <c r="M39" s="30"/>
      <c r="N39" s="30"/>
      <c r="O39" s="30"/>
      <c r="P39" s="30"/>
      <c r="Q39" s="30"/>
    </row>
    <row r="40" spans="1:17" ht="13.5" customHeight="1" x14ac:dyDescent="0.25">
      <c r="A40" s="30"/>
      <c r="B40" s="30"/>
      <c r="C40" s="30"/>
      <c r="D40" s="30"/>
      <c r="E40" s="30"/>
      <c r="F40" s="30"/>
      <c r="G40" s="30"/>
      <c r="H40" s="30"/>
      <c r="I40" s="30"/>
      <c r="J40" s="30"/>
      <c r="K40" s="30"/>
      <c r="L40" s="30"/>
      <c r="M40" s="30"/>
      <c r="N40" s="30"/>
      <c r="O40" s="30"/>
      <c r="P40" s="30"/>
      <c r="Q40" s="30"/>
    </row>
    <row r="41" spans="1:17" ht="13.5" customHeight="1" x14ac:dyDescent="0.25">
      <c r="A41" s="30"/>
      <c r="B41" s="30"/>
      <c r="C41" s="30"/>
      <c r="D41" s="30"/>
      <c r="E41" s="30"/>
      <c r="F41" s="30"/>
      <c r="G41" s="30"/>
      <c r="H41" s="30"/>
      <c r="I41" s="30"/>
      <c r="J41" s="30"/>
      <c r="K41" s="30"/>
      <c r="L41" s="30"/>
      <c r="M41" s="30"/>
      <c r="N41" s="30"/>
      <c r="O41" s="30"/>
      <c r="P41" s="30"/>
      <c r="Q41" s="30"/>
    </row>
    <row r="42" spans="1:17" ht="23.25" x14ac:dyDescent="0.25">
      <c r="A42" s="29"/>
      <c r="B42" s="29"/>
      <c r="C42" s="29"/>
      <c r="D42" s="29"/>
      <c r="E42" s="29"/>
      <c r="F42" s="29"/>
      <c r="G42" s="29"/>
      <c r="H42" s="29"/>
      <c r="I42" s="29"/>
      <c r="J42" s="29"/>
      <c r="K42" s="29"/>
      <c r="L42" s="29"/>
      <c r="M42" s="29"/>
      <c r="N42" s="30"/>
      <c r="O42" s="30"/>
      <c r="P42" s="30"/>
      <c r="Q42" s="30"/>
    </row>
    <row r="43" spans="1:17" ht="13.5" customHeight="1" x14ac:dyDescent="0.25">
      <c r="A43" s="29"/>
      <c r="B43" s="29"/>
      <c r="C43" s="29"/>
      <c r="D43" s="29"/>
      <c r="E43" s="29"/>
      <c r="F43" s="29"/>
      <c r="G43" s="29"/>
      <c r="H43" s="29"/>
      <c r="I43" s="30"/>
      <c r="J43" s="30"/>
      <c r="K43" s="30"/>
      <c r="L43" s="30"/>
      <c r="M43" s="30"/>
      <c r="N43" s="30"/>
      <c r="O43" s="30"/>
      <c r="P43" s="30"/>
      <c r="Q43" s="30"/>
    </row>
    <row r="44" spans="1:17" ht="13.5" customHeight="1" x14ac:dyDescent="0.25">
      <c r="A44" s="29"/>
      <c r="B44" s="29"/>
      <c r="C44" s="29"/>
      <c r="D44" s="29"/>
      <c r="E44" s="29"/>
      <c r="F44" s="29"/>
      <c r="G44" s="29"/>
      <c r="H44" s="29"/>
      <c r="I44" s="30"/>
      <c r="J44" s="30"/>
      <c r="K44" s="30"/>
      <c r="L44" s="30"/>
      <c r="M44" s="30"/>
      <c r="N44" s="30"/>
      <c r="O44" s="30"/>
      <c r="P44" s="30"/>
      <c r="Q44" s="30"/>
    </row>
    <row r="45" spans="1:17" ht="13.5" customHeight="1" x14ac:dyDescent="0.25">
      <c r="A45" s="29"/>
      <c r="B45" s="29"/>
      <c r="C45" s="29"/>
      <c r="D45" s="29"/>
      <c r="E45" s="29"/>
      <c r="F45" s="29"/>
      <c r="G45" s="29"/>
      <c r="H45" s="29"/>
      <c r="I45" s="30"/>
      <c r="J45" s="30"/>
      <c r="K45" s="30"/>
      <c r="L45" s="30"/>
      <c r="M45" s="30"/>
      <c r="N45" s="30"/>
      <c r="O45" s="30"/>
      <c r="P45" s="30"/>
      <c r="Q45" s="30"/>
    </row>
  </sheetData>
  <mergeCells count="12">
    <mergeCell ref="A35:D35"/>
    <mergeCell ref="F35:H35"/>
    <mergeCell ref="A1:H1"/>
    <mergeCell ref="A2:H2"/>
    <mergeCell ref="A3:A6"/>
    <mergeCell ref="B3:B6"/>
    <mergeCell ref="C3:D5"/>
    <mergeCell ref="E3:E6"/>
    <mergeCell ref="F3:F6"/>
    <mergeCell ref="G3:H3"/>
    <mergeCell ref="G4:G5"/>
    <mergeCell ref="H4:H5"/>
  </mergeCells>
  <pageMargins left="0.25" right="0.25" top="0.75" bottom="0.75" header="0.3" footer="0.3"/>
  <pageSetup paperSize="9" scale="6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A28BB-4844-41F2-B2D0-6E447E88B982}">
  <sheetPr>
    <pageSetUpPr fitToPage="1"/>
  </sheetPr>
  <dimension ref="A1:Q48"/>
  <sheetViews>
    <sheetView tabSelected="1" zoomScaleNormal="100" zoomScaleSheetLayoutView="100" workbookViewId="0">
      <pane ySplit="6" topLeftCell="A7" activePane="bottomLeft" state="frozen"/>
      <selection pane="bottomLeft" activeCell="A7" sqref="A7:H37"/>
    </sheetView>
  </sheetViews>
  <sheetFormatPr defaultColWidth="9.42578125" defaultRowHeight="13.5" x14ac:dyDescent="0.25"/>
  <cols>
    <col min="1" max="1" width="14" style="1" customWidth="1"/>
    <col min="2" max="2" width="23.7109375" style="1" customWidth="1"/>
    <col min="3" max="3" width="24.42578125" style="13" customWidth="1"/>
    <col min="4" max="4" width="24.42578125" style="1" customWidth="1"/>
    <col min="5" max="5" width="23.7109375" style="1" customWidth="1"/>
    <col min="6" max="6" width="40" style="1" customWidth="1"/>
    <col min="7" max="8" width="28.28515625" style="1" customWidth="1"/>
    <col min="9" max="16384" width="9.42578125" style="1"/>
  </cols>
  <sheetData>
    <row r="1" spans="1:10" ht="25.9" customHeight="1" x14ac:dyDescent="0.25">
      <c r="A1" s="46" t="s">
        <v>14</v>
      </c>
      <c r="B1" s="47"/>
      <c r="C1" s="47"/>
      <c r="D1" s="47"/>
      <c r="E1" s="47"/>
      <c r="F1" s="47"/>
      <c r="G1" s="47"/>
      <c r="H1" s="47"/>
    </row>
    <row r="2" spans="1:10" ht="21.75" thickBot="1" x14ac:dyDescent="0.4">
      <c r="A2" s="48" t="s">
        <v>15</v>
      </c>
      <c r="B2" s="49"/>
      <c r="C2" s="49"/>
      <c r="D2" s="49"/>
      <c r="E2" s="49"/>
      <c r="F2" s="49"/>
      <c r="G2" s="49"/>
      <c r="H2" s="49"/>
    </row>
    <row r="3" spans="1:10" ht="24" customHeight="1" x14ac:dyDescent="0.25">
      <c r="A3" s="50" t="s">
        <v>0</v>
      </c>
      <c r="B3" s="52" t="s">
        <v>1</v>
      </c>
      <c r="C3" s="55" t="s">
        <v>2</v>
      </c>
      <c r="D3" s="56"/>
      <c r="E3" s="50" t="s">
        <v>3</v>
      </c>
      <c r="F3" s="50" t="s">
        <v>4</v>
      </c>
      <c r="G3" s="61" t="s">
        <v>5</v>
      </c>
      <c r="H3" s="62"/>
    </row>
    <row r="4" spans="1:10" ht="15" customHeight="1" x14ac:dyDescent="0.25">
      <c r="A4" s="51"/>
      <c r="B4" s="53"/>
      <c r="C4" s="57"/>
      <c r="D4" s="58"/>
      <c r="E4" s="51"/>
      <c r="F4" s="51"/>
      <c r="G4" s="63" t="s">
        <v>6</v>
      </c>
      <c r="H4" s="65" t="s">
        <v>7</v>
      </c>
    </row>
    <row r="5" spans="1:10" ht="26.25" customHeight="1" thickBot="1" x14ac:dyDescent="0.3">
      <c r="A5" s="51"/>
      <c r="B5" s="53"/>
      <c r="C5" s="57"/>
      <c r="D5" s="58"/>
      <c r="E5" s="51"/>
      <c r="F5" s="51"/>
      <c r="G5" s="64"/>
      <c r="H5" s="59"/>
    </row>
    <row r="6" spans="1:10" ht="56.45" customHeight="1" thickBot="1" x14ac:dyDescent="0.3">
      <c r="A6" s="51"/>
      <c r="B6" s="54"/>
      <c r="C6" s="34" t="s">
        <v>8</v>
      </c>
      <c r="D6" s="35" t="s">
        <v>9</v>
      </c>
      <c r="E6" s="59"/>
      <c r="F6" s="60"/>
      <c r="G6" s="3" t="s">
        <v>10</v>
      </c>
      <c r="H6" s="4" t="s">
        <v>11</v>
      </c>
    </row>
    <row r="7" spans="1:10" s="6" customFormat="1" ht="16.5" thickBot="1" x14ac:dyDescent="0.3">
      <c r="A7" s="72">
        <v>46082</v>
      </c>
      <c r="B7" s="79"/>
      <c r="C7" s="76"/>
      <c r="D7" s="76"/>
      <c r="E7" s="70">
        <v>7427.68</v>
      </c>
      <c r="F7" s="70"/>
      <c r="G7" s="70">
        <v>6684.9120000000003</v>
      </c>
      <c r="H7" s="70">
        <v>8170.4480000000012</v>
      </c>
      <c r="I7" s="1"/>
      <c r="J7" s="1"/>
    </row>
    <row r="8" spans="1:10" s="6" customFormat="1" ht="16.5" thickBot="1" x14ac:dyDescent="0.3">
      <c r="A8" s="72">
        <v>46083</v>
      </c>
      <c r="B8" s="80"/>
      <c r="C8" s="71"/>
      <c r="D8" s="71"/>
      <c r="E8" s="71">
        <v>8448.6299999999992</v>
      </c>
      <c r="F8" s="71"/>
      <c r="G8" s="71">
        <v>7603.7669999999998</v>
      </c>
      <c r="H8" s="71">
        <v>9293.4930000000004</v>
      </c>
      <c r="I8" s="1"/>
      <c r="J8" s="1"/>
    </row>
    <row r="9" spans="1:10" s="6" customFormat="1" ht="16.5" thickBot="1" x14ac:dyDescent="0.3">
      <c r="A9" s="72">
        <v>46084</v>
      </c>
      <c r="B9" s="74"/>
      <c r="C9" s="71"/>
      <c r="D9" s="71"/>
      <c r="E9" s="71">
        <v>8104.65</v>
      </c>
      <c r="F9" s="71"/>
      <c r="G9" s="71">
        <v>7294.1849999999995</v>
      </c>
      <c r="H9" s="71">
        <v>8915.1149999999998</v>
      </c>
      <c r="I9" s="1"/>
      <c r="J9" s="1"/>
    </row>
    <row r="10" spans="1:10" s="6" customFormat="1" ht="16.5" thickBot="1" x14ac:dyDescent="0.3">
      <c r="A10" s="72">
        <v>46085</v>
      </c>
      <c r="B10" s="74"/>
      <c r="C10" s="71"/>
      <c r="D10" s="71"/>
      <c r="E10" s="71">
        <v>12682.93</v>
      </c>
      <c r="F10" s="71"/>
      <c r="G10" s="71">
        <v>11414.637000000001</v>
      </c>
      <c r="H10" s="71">
        <v>13951.223000000002</v>
      </c>
      <c r="I10" s="1"/>
      <c r="J10" s="1"/>
    </row>
    <row r="11" spans="1:10" s="6" customFormat="1" ht="16.5" thickBot="1" x14ac:dyDescent="0.3">
      <c r="A11" s="72">
        <v>46086</v>
      </c>
      <c r="B11" s="74"/>
      <c r="C11" s="71"/>
      <c r="D11" s="71"/>
      <c r="E11" s="71">
        <v>8503.67</v>
      </c>
      <c r="F11" s="71"/>
      <c r="G11" s="71">
        <v>7653.3029999999999</v>
      </c>
      <c r="H11" s="71">
        <v>9354.0370000000003</v>
      </c>
      <c r="I11" s="1"/>
      <c r="J11" s="1"/>
    </row>
    <row r="12" spans="1:10" s="6" customFormat="1" ht="16.5" thickBot="1" x14ac:dyDescent="0.3">
      <c r="A12" s="72">
        <v>46087</v>
      </c>
      <c r="B12" s="74"/>
      <c r="C12" s="71"/>
      <c r="D12" s="71"/>
      <c r="E12" s="71">
        <v>8610.7900000000009</v>
      </c>
      <c r="F12" s="71"/>
      <c r="G12" s="71">
        <v>7749.7110000000011</v>
      </c>
      <c r="H12" s="71">
        <v>9471.8690000000024</v>
      </c>
      <c r="I12" s="1"/>
      <c r="J12" s="1"/>
    </row>
    <row r="13" spans="1:10" s="6" customFormat="1" ht="16.5" thickBot="1" x14ac:dyDescent="0.3">
      <c r="A13" s="72">
        <v>46088</v>
      </c>
      <c r="B13" s="74"/>
      <c r="C13" s="71"/>
      <c r="D13" s="71"/>
      <c r="E13" s="71">
        <v>8661.9699999999993</v>
      </c>
      <c r="F13" s="71"/>
      <c r="G13" s="71">
        <v>7795.7729999999992</v>
      </c>
      <c r="H13" s="71">
        <v>9528.1669999999995</v>
      </c>
      <c r="I13" s="1"/>
      <c r="J13" s="1"/>
    </row>
    <row r="14" spans="1:10" s="6" customFormat="1" ht="16.5" thickBot="1" x14ac:dyDescent="0.3">
      <c r="A14" s="72">
        <v>46089</v>
      </c>
      <c r="B14" s="74"/>
      <c r="C14" s="71">
        <v>8236.5364301999998</v>
      </c>
      <c r="D14" s="71"/>
      <c r="E14" s="71">
        <v>8454.77</v>
      </c>
      <c r="F14" s="71"/>
      <c r="G14" s="71">
        <v>7609.2930000000006</v>
      </c>
      <c r="H14" s="71">
        <v>9300.2470000000012</v>
      </c>
      <c r="I14" s="1"/>
      <c r="J14" s="1"/>
    </row>
    <row r="15" spans="1:10" s="6" customFormat="1" ht="16.5" thickBot="1" x14ac:dyDescent="0.3">
      <c r="A15" s="72">
        <v>46090</v>
      </c>
      <c r="B15" s="74"/>
      <c r="C15" s="71"/>
      <c r="D15" s="71"/>
      <c r="E15" s="71">
        <v>8536.2999999999993</v>
      </c>
      <c r="F15" s="71"/>
      <c r="G15" s="71">
        <v>7682.6699999999992</v>
      </c>
      <c r="H15" s="71">
        <v>9389.93</v>
      </c>
      <c r="I15" s="1"/>
      <c r="J15" s="1"/>
    </row>
    <row r="16" spans="1:10" s="6" customFormat="1" ht="16.5" thickBot="1" x14ac:dyDescent="0.3">
      <c r="A16" s="72">
        <v>46091</v>
      </c>
      <c r="B16" s="74"/>
      <c r="C16" s="71">
        <v>8432.1475599999994</v>
      </c>
      <c r="D16" s="71"/>
      <c r="E16" s="71">
        <v>8460.0400000000009</v>
      </c>
      <c r="F16" s="71"/>
      <c r="G16" s="71">
        <v>7614.036000000001</v>
      </c>
      <c r="H16" s="71">
        <v>9306.0440000000017</v>
      </c>
      <c r="I16" s="1"/>
      <c r="J16" s="1"/>
    </row>
    <row r="17" spans="1:10" s="6" customFormat="1" ht="16.5" thickBot="1" x14ac:dyDescent="0.3">
      <c r="A17" s="72">
        <v>46092</v>
      </c>
      <c r="B17" s="74"/>
      <c r="C17" s="71">
        <v>8330.4042212999993</v>
      </c>
      <c r="D17" s="71"/>
      <c r="E17" s="71">
        <v>8395.39</v>
      </c>
      <c r="F17" s="71"/>
      <c r="G17" s="71">
        <v>7555.8509999999997</v>
      </c>
      <c r="H17" s="71">
        <v>9234.9290000000001</v>
      </c>
      <c r="I17" s="1"/>
      <c r="J17" s="1"/>
    </row>
    <row r="18" spans="1:10" s="6" customFormat="1" ht="16.5" thickBot="1" x14ac:dyDescent="0.3">
      <c r="A18" s="72">
        <v>46093</v>
      </c>
      <c r="B18" s="74"/>
      <c r="C18" s="71">
        <v>8285.31</v>
      </c>
      <c r="D18" s="71"/>
      <c r="E18" s="71">
        <v>8355.52</v>
      </c>
      <c r="F18" s="71"/>
      <c r="G18" s="71">
        <v>7519.9680000000008</v>
      </c>
      <c r="H18" s="71">
        <v>9191.0720000000019</v>
      </c>
      <c r="I18" s="1"/>
      <c r="J18" s="1"/>
    </row>
    <row r="19" spans="1:10" s="6" customFormat="1" ht="16.5" thickBot="1" x14ac:dyDescent="0.3">
      <c r="A19" s="72">
        <v>46094</v>
      </c>
      <c r="B19" s="74"/>
      <c r="C19" s="71"/>
      <c r="D19" s="71"/>
      <c r="E19" s="71">
        <v>8201.6200000000008</v>
      </c>
      <c r="F19" s="71"/>
      <c r="G19" s="71">
        <v>7381.4580000000005</v>
      </c>
      <c r="H19" s="71">
        <v>9021.7820000000011</v>
      </c>
      <c r="I19" s="1"/>
      <c r="J19" s="1"/>
    </row>
    <row r="20" spans="1:10" s="6" customFormat="1" ht="16.5" thickBot="1" x14ac:dyDescent="0.3">
      <c r="A20" s="72">
        <v>46095</v>
      </c>
      <c r="B20" s="74"/>
      <c r="C20" s="71"/>
      <c r="D20" s="71"/>
      <c r="E20" s="71">
        <v>8008.43</v>
      </c>
      <c r="F20" s="71"/>
      <c r="G20" s="71">
        <v>7207.5870000000004</v>
      </c>
      <c r="H20" s="71">
        <v>8809.273000000001</v>
      </c>
      <c r="I20" s="1"/>
      <c r="J20" s="1"/>
    </row>
    <row r="21" spans="1:10" s="6" customFormat="1" ht="16.5" thickBot="1" x14ac:dyDescent="0.3">
      <c r="A21" s="72">
        <v>46096</v>
      </c>
      <c r="B21" s="74"/>
      <c r="C21" s="71"/>
      <c r="D21" s="71"/>
      <c r="E21" s="71">
        <v>8008.03</v>
      </c>
      <c r="F21" s="71"/>
      <c r="G21" s="71">
        <v>7207.2269999999999</v>
      </c>
      <c r="H21" s="71">
        <v>8808.8330000000005</v>
      </c>
      <c r="I21" s="1"/>
      <c r="J21" s="1"/>
    </row>
    <row r="22" spans="1:10" s="6" customFormat="1" ht="16.5" thickBot="1" x14ac:dyDescent="0.3">
      <c r="A22" s="72">
        <v>46097</v>
      </c>
      <c r="B22" s="74"/>
      <c r="C22" s="71"/>
      <c r="D22" s="71"/>
      <c r="E22" s="71">
        <v>8082.66</v>
      </c>
      <c r="F22" s="71"/>
      <c r="G22" s="71">
        <v>7274.3940000000002</v>
      </c>
      <c r="H22" s="71">
        <v>8890.9260000000013</v>
      </c>
      <c r="I22" s="1"/>
      <c r="J22" s="1"/>
    </row>
    <row r="23" spans="1:10" s="6" customFormat="1" ht="16.5" thickBot="1" x14ac:dyDescent="0.3">
      <c r="A23" s="72">
        <v>46098</v>
      </c>
      <c r="B23" s="74"/>
      <c r="C23" s="71">
        <v>8135.2350772000009</v>
      </c>
      <c r="D23" s="71"/>
      <c r="E23" s="71">
        <v>8157.9</v>
      </c>
      <c r="F23" s="71"/>
      <c r="G23" s="71">
        <v>7342.11</v>
      </c>
      <c r="H23" s="71">
        <v>8973.69</v>
      </c>
      <c r="I23" s="1"/>
      <c r="J23" s="1"/>
    </row>
    <row r="24" spans="1:10" s="6" customFormat="1" ht="16.5" thickBot="1" x14ac:dyDescent="0.3">
      <c r="A24" s="72">
        <v>46099</v>
      </c>
      <c r="B24" s="74"/>
      <c r="C24" s="71">
        <v>8343.0444267000003</v>
      </c>
      <c r="D24" s="71"/>
      <c r="E24" s="71">
        <v>8129.7</v>
      </c>
      <c r="F24" s="71"/>
      <c r="G24" s="71">
        <v>7316.73</v>
      </c>
      <c r="H24" s="71">
        <v>8942.67</v>
      </c>
      <c r="I24" s="1"/>
      <c r="J24" s="1"/>
    </row>
    <row r="25" spans="1:10" s="6" customFormat="1" ht="16.5" thickBot="1" x14ac:dyDescent="0.3">
      <c r="A25" s="72">
        <v>46100</v>
      </c>
      <c r="B25" s="74"/>
      <c r="C25" s="71">
        <v>8182.0101332500008</v>
      </c>
      <c r="D25" s="71"/>
      <c r="E25" s="71">
        <v>8216.41</v>
      </c>
      <c r="F25" s="71"/>
      <c r="G25" s="71">
        <v>7394.7690000000002</v>
      </c>
      <c r="H25" s="71">
        <v>9038.0510000000013</v>
      </c>
      <c r="I25" s="1"/>
      <c r="J25" s="1"/>
    </row>
    <row r="26" spans="1:10" s="6" customFormat="1" ht="16.5" thickBot="1" x14ac:dyDescent="0.3">
      <c r="A26" s="72">
        <v>46101</v>
      </c>
      <c r="B26" s="74"/>
      <c r="C26" s="71">
        <v>9503.6958809999996</v>
      </c>
      <c r="D26" s="71"/>
      <c r="E26" s="71">
        <v>9463.74</v>
      </c>
      <c r="F26" s="71"/>
      <c r="G26" s="71">
        <v>8517.366</v>
      </c>
      <c r="H26" s="71">
        <v>10410.114000000001</v>
      </c>
      <c r="I26" s="1"/>
      <c r="J26" s="1"/>
    </row>
    <row r="27" spans="1:10" s="6" customFormat="1" ht="16.5" thickBot="1" x14ac:dyDescent="0.3">
      <c r="A27" s="72">
        <v>46102</v>
      </c>
      <c r="B27" s="74"/>
      <c r="C27" s="71"/>
      <c r="D27" s="78"/>
      <c r="E27" s="71">
        <v>9763.4599999999991</v>
      </c>
      <c r="F27" s="78"/>
      <c r="G27" s="71">
        <v>8787.1139999999996</v>
      </c>
      <c r="H27" s="71">
        <v>10739.806</v>
      </c>
      <c r="I27" s="1"/>
      <c r="J27" s="1"/>
    </row>
    <row r="28" spans="1:10" s="6" customFormat="1" ht="16.5" thickBot="1" x14ac:dyDescent="0.3">
      <c r="A28" s="72">
        <v>46103</v>
      </c>
      <c r="B28" s="74"/>
      <c r="C28" s="71"/>
      <c r="D28" s="71"/>
      <c r="E28" s="71">
        <v>9619.4500000000007</v>
      </c>
      <c r="F28" s="71"/>
      <c r="G28" s="71">
        <v>8657.505000000001</v>
      </c>
      <c r="H28" s="71">
        <v>10581.395000000002</v>
      </c>
      <c r="I28" s="1"/>
      <c r="J28" s="1"/>
    </row>
    <row r="29" spans="1:10" s="6" customFormat="1" ht="16.5" thickBot="1" x14ac:dyDescent="0.3">
      <c r="A29" s="72">
        <v>46104</v>
      </c>
      <c r="B29" s="74"/>
      <c r="C29" s="71"/>
      <c r="D29" s="71"/>
      <c r="E29" s="71">
        <v>9587.74</v>
      </c>
      <c r="F29" s="71"/>
      <c r="G29" s="71">
        <v>8628.9660000000003</v>
      </c>
      <c r="H29" s="71">
        <v>10546.514000000001</v>
      </c>
      <c r="I29" s="1"/>
      <c r="J29" s="1"/>
    </row>
    <row r="30" spans="1:10" s="6" customFormat="1" ht="16.5" thickBot="1" x14ac:dyDescent="0.3">
      <c r="A30" s="72">
        <v>46105</v>
      </c>
      <c r="B30" s="74"/>
      <c r="C30" s="71">
        <v>8982.35</v>
      </c>
      <c r="D30" s="71"/>
      <c r="E30" s="71">
        <v>9032.35</v>
      </c>
      <c r="F30" s="71"/>
      <c r="G30" s="71">
        <v>8129.1150000000007</v>
      </c>
      <c r="H30" s="71">
        <v>9935.5850000000009</v>
      </c>
      <c r="I30" s="1"/>
      <c r="J30" s="1"/>
    </row>
    <row r="31" spans="1:10" s="6" customFormat="1" ht="16.5" thickBot="1" x14ac:dyDescent="0.3">
      <c r="A31" s="72">
        <v>46106</v>
      </c>
      <c r="B31" s="74"/>
      <c r="C31" s="71">
        <v>9092.83</v>
      </c>
      <c r="D31" s="71"/>
      <c r="E31" s="71">
        <v>9110.1299999999992</v>
      </c>
      <c r="F31" s="71"/>
      <c r="G31" s="71">
        <v>8199.1170000000002</v>
      </c>
      <c r="H31" s="71">
        <v>10021.143</v>
      </c>
      <c r="I31" s="1"/>
      <c r="J31" s="1"/>
    </row>
    <row r="32" spans="1:10" s="6" customFormat="1" ht="16.5" thickBot="1" x14ac:dyDescent="0.3">
      <c r="A32" s="72">
        <v>46107</v>
      </c>
      <c r="B32" s="74"/>
      <c r="C32" s="71">
        <v>8986.1507595000003</v>
      </c>
      <c r="D32" s="71"/>
      <c r="E32" s="71">
        <v>8996.15</v>
      </c>
      <c r="F32" s="71"/>
      <c r="G32" s="71">
        <v>8096.5349999999999</v>
      </c>
      <c r="H32" s="71">
        <v>9895.7650000000012</v>
      </c>
      <c r="I32" s="1"/>
      <c r="J32" s="1"/>
    </row>
    <row r="33" spans="1:17" s="6" customFormat="1" ht="16.5" thickBot="1" x14ac:dyDescent="0.3">
      <c r="A33" s="72">
        <v>46108</v>
      </c>
      <c r="B33" s="74"/>
      <c r="C33" s="71">
        <v>9249.4714550000008</v>
      </c>
      <c r="D33" s="71"/>
      <c r="E33" s="71">
        <v>9251.17</v>
      </c>
      <c r="F33" s="71"/>
      <c r="G33" s="71">
        <v>8326.0529999999999</v>
      </c>
      <c r="H33" s="71">
        <v>10176.287</v>
      </c>
      <c r="I33" s="1"/>
      <c r="J33" s="1"/>
    </row>
    <row r="34" spans="1:17" s="6" customFormat="1" ht="16.5" thickBot="1" x14ac:dyDescent="0.3">
      <c r="A34" s="73">
        <v>46109</v>
      </c>
      <c r="B34" s="81"/>
      <c r="C34" s="71">
        <v>9196.6200000000008</v>
      </c>
      <c r="D34" s="71"/>
      <c r="E34" s="71">
        <v>9214.24</v>
      </c>
      <c r="F34" s="71"/>
      <c r="G34" s="71">
        <v>8292.8160000000007</v>
      </c>
      <c r="H34" s="71">
        <v>10135.664000000001</v>
      </c>
      <c r="I34" s="1"/>
      <c r="J34" s="1"/>
    </row>
    <row r="35" spans="1:17" s="6" customFormat="1" ht="16.5" thickBot="1" x14ac:dyDescent="0.3">
      <c r="A35" s="73">
        <v>46110</v>
      </c>
      <c r="B35" s="74"/>
      <c r="C35" s="71">
        <v>9143.76</v>
      </c>
      <c r="D35" s="71"/>
      <c r="E35" s="71">
        <v>9143.76</v>
      </c>
      <c r="F35" s="71"/>
      <c r="G35" s="71">
        <v>8229.384</v>
      </c>
      <c r="H35" s="71">
        <v>10058.136</v>
      </c>
      <c r="I35" s="1"/>
      <c r="J35" s="1"/>
    </row>
    <row r="36" spans="1:17" s="6" customFormat="1" ht="16.5" thickBot="1" x14ac:dyDescent="0.3">
      <c r="A36" s="73">
        <v>46111</v>
      </c>
      <c r="B36" s="74"/>
      <c r="C36" s="71">
        <v>9196.6200000000008</v>
      </c>
      <c r="D36" s="71"/>
      <c r="E36" s="71">
        <v>9200.41</v>
      </c>
      <c r="F36" s="71"/>
      <c r="G36" s="71">
        <v>8280.3690000000006</v>
      </c>
      <c r="H36" s="71">
        <v>10120.451000000001</v>
      </c>
      <c r="I36" s="1"/>
      <c r="J36" s="1"/>
    </row>
    <row r="37" spans="1:17" s="6" customFormat="1" ht="16.5" thickBot="1" x14ac:dyDescent="0.3">
      <c r="A37" s="82">
        <v>46112</v>
      </c>
      <c r="B37" s="75"/>
      <c r="C37" s="77"/>
      <c r="D37" s="77"/>
      <c r="E37" s="77">
        <v>9314.76</v>
      </c>
      <c r="F37" s="77"/>
      <c r="G37" s="71">
        <v>8383.2839999999997</v>
      </c>
      <c r="H37" s="71">
        <v>10246.236000000001</v>
      </c>
      <c r="I37" s="1"/>
      <c r="J37" s="1"/>
    </row>
    <row r="38" spans="1:17" ht="43.9" customHeight="1" thickBot="1" x14ac:dyDescent="0.3">
      <c r="A38" s="67" t="s">
        <v>12</v>
      </c>
      <c r="B38" s="68"/>
      <c r="C38" s="68"/>
      <c r="D38" s="69"/>
      <c r="E38" s="12"/>
      <c r="F38" s="43" t="s">
        <v>13</v>
      </c>
      <c r="G38" s="44"/>
      <c r="H38" s="45"/>
      <c r="I38" s="6"/>
    </row>
    <row r="42" spans="1:17" ht="13.5" customHeight="1" x14ac:dyDescent="0.25">
      <c r="A42" s="30"/>
      <c r="B42" s="30"/>
      <c r="C42" s="30"/>
      <c r="D42" s="30"/>
      <c r="E42" s="30"/>
      <c r="F42" s="30"/>
      <c r="G42" s="30"/>
      <c r="H42" s="30"/>
      <c r="I42" s="30"/>
      <c r="J42" s="30"/>
      <c r="K42" s="30"/>
      <c r="L42" s="30"/>
      <c r="M42" s="30"/>
      <c r="N42" s="30"/>
      <c r="O42" s="30"/>
      <c r="P42" s="30"/>
      <c r="Q42" s="30"/>
    </row>
    <row r="43" spans="1:17" ht="13.5" customHeight="1" x14ac:dyDescent="0.25">
      <c r="A43" s="30"/>
      <c r="B43" s="30"/>
      <c r="C43" s="30"/>
      <c r="D43" s="30"/>
      <c r="E43" s="30"/>
      <c r="F43" s="30"/>
      <c r="G43" s="30"/>
      <c r="H43" s="30"/>
      <c r="I43" s="30"/>
      <c r="J43" s="30"/>
      <c r="K43" s="30"/>
      <c r="L43" s="30"/>
      <c r="M43" s="30"/>
      <c r="N43" s="30"/>
      <c r="O43" s="30"/>
      <c r="P43" s="30"/>
      <c r="Q43" s="30"/>
    </row>
    <row r="44" spans="1:17" ht="13.5" customHeight="1" x14ac:dyDescent="0.25">
      <c r="A44" s="30"/>
      <c r="B44" s="30"/>
      <c r="C44" s="30"/>
      <c r="D44" s="30"/>
      <c r="E44" s="30"/>
      <c r="F44" s="30"/>
      <c r="G44" s="30"/>
      <c r="H44" s="30"/>
      <c r="I44" s="30"/>
      <c r="J44" s="30"/>
      <c r="K44" s="30"/>
      <c r="L44" s="30"/>
      <c r="M44" s="30"/>
      <c r="N44" s="30"/>
      <c r="O44" s="30"/>
      <c r="P44" s="30"/>
      <c r="Q44" s="30"/>
    </row>
    <row r="45" spans="1:17" ht="23.25" x14ac:dyDescent="0.25">
      <c r="A45" s="29"/>
      <c r="B45" s="29"/>
      <c r="C45" s="29"/>
      <c r="D45" s="29"/>
      <c r="E45" s="29"/>
      <c r="F45" s="29"/>
      <c r="G45" s="29"/>
      <c r="H45" s="29"/>
      <c r="I45" s="29"/>
      <c r="J45" s="29"/>
      <c r="K45" s="29"/>
      <c r="L45" s="29"/>
      <c r="M45" s="29"/>
      <c r="N45" s="30"/>
      <c r="O45" s="30"/>
      <c r="P45" s="30"/>
      <c r="Q45" s="30"/>
    </row>
    <row r="46" spans="1:17" ht="13.5" customHeight="1" x14ac:dyDescent="0.25">
      <c r="A46" s="29"/>
      <c r="B46" s="29"/>
      <c r="C46" s="29"/>
      <c r="D46" s="29"/>
      <c r="E46" s="29"/>
      <c r="F46" s="29"/>
      <c r="G46" s="29"/>
      <c r="H46" s="29"/>
      <c r="I46" s="30"/>
      <c r="J46" s="30"/>
      <c r="K46" s="30"/>
      <c r="L46" s="30"/>
      <c r="M46" s="30"/>
      <c r="N46" s="30"/>
      <c r="O46" s="30"/>
      <c r="P46" s="30"/>
      <c r="Q46" s="30"/>
    </row>
    <row r="47" spans="1:17" ht="13.5" customHeight="1" x14ac:dyDescent="0.25">
      <c r="A47" s="29"/>
      <c r="B47" s="29"/>
      <c r="C47" s="29"/>
      <c r="D47" s="29"/>
      <c r="E47" s="29"/>
      <c r="F47" s="29"/>
      <c r="G47" s="29"/>
      <c r="H47" s="29"/>
      <c r="I47" s="30"/>
      <c r="J47" s="30"/>
      <c r="K47" s="30"/>
      <c r="L47" s="30"/>
      <c r="M47" s="30"/>
      <c r="N47" s="30"/>
      <c r="O47" s="30"/>
      <c r="P47" s="30"/>
      <c r="Q47" s="30"/>
    </row>
    <row r="48" spans="1:17" ht="13.5" customHeight="1" x14ac:dyDescent="0.25">
      <c r="A48" s="29"/>
      <c r="B48" s="29"/>
      <c r="C48" s="29"/>
      <c r="D48" s="29"/>
      <c r="E48" s="29"/>
      <c r="F48" s="29"/>
      <c r="G48" s="29"/>
      <c r="H48" s="29"/>
      <c r="I48" s="30"/>
      <c r="J48" s="30"/>
      <c r="K48" s="30"/>
      <c r="L48" s="30"/>
      <c r="M48" s="30"/>
      <c r="N48" s="30"/>
      <c r="O48" s="30"/>
      <c r="P48" s="30"/>
      <c r="Q48" s="30"/>
    </row>
  </sheetData>
  <mergeCells count="12">
    <mergeCell ref="A38:D38"/>
    <mergeCell ref="F38:H38"/>
    <mergeCell ref="A1:H1"/>
    <mergeCell ref="A2:H2"/>
    <mergeCell ref="A3:A6"/>
    <mergeCell ref="B3:B6"/>
    <mergeCell ref="C3:D5"/>
    <mergeCell ref="E3:E6"/>
    <mergeCell ref="F3:F6"/>
    <mergeCell ref="G3:H3"/>
    <mergeCell ref="G4:G5"/>
    <mergeCell ref="H4:H5"/>
  </mergeCells>
  <pageMargins left="0.25" right="0.25" top="0.75" bottom="0.75" header="0.3" footer="0.3"/>
  <pageSetup paperSize="9" scale="6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Ianuarie 2026</vt:lpstr>
      <vt:lpstr>Februarie 2026</vt:lpstr>
      <vt:lpstr>Martie 2026</vt:lpstr>
      <vt:lpstr>'Februarie 2026'!Print_Area</vt:lpstr>
      <vt:lpstr>'Ianuarie 2026'!Print_Area</vt:lpstr>
      <vt:lpstr>'Martie 2026'!Print_Area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dc:creator>
  <cp:lastModifiedBy>Elena Sirghi</cp:lastModifiedBy>
  <cp:lastPrinted>2026-03-17T09:19:00Z</cp:lastPrinted>
  <dcterms:created xsi:type="dcterms:W3CDTF">2024-12-26T08:08:12Z</dcterms:created>
  <dcterms:modified xsi:type="dcterms:W3CDTF">2026-04-15T13:23:31Z</dcterms:modified>
</cp:coreProperties>
</file>